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 r="F8" i="97" l="1"/>
  <c r="F20" i="97" s="1"/>
  <c r="E8" i="97"/>
  <c r="E20" i="97" s="1"/>
  <c r="F5" i="97"/>
  <c r="E5" i="97"/>
  <c r="F2" i="97"/>
  <c r="E2" i="97"/>
  <c r="F20" i="96"/>
  <c r="E20" i="96"/>
  <c r="F8" i="96"/>
  <c r="E8" i="96"/>
  <c r="F5" i="96"/>
  <c r="E5" i="96"/>
  <c r="F2" i="96"/>
  <c r="E2" i="96"/>
  <c r="E20" i="95" l="1"/>
  <c r="F8" i="95"/>
  <c r="F20" i="95" s="1"/>
  <c r="E8" i="95"/>
  <c r="F5" i="95"/>
  <c r="E5" i="95"/>
  <c r="F2" i="95"/>
  <c r="E2" i="95"/>
  <c r="F8" i="94"/>
  <c r="F20" i="94" s="1"/>
  <c r="E8" i="94"/>
  <c r="E20" i="94" s="1"/>
  <c r="F5" i="94"/>
  <c r="E5" i="94"/>
  <c r="F2" i="94"/>
  <c r="E2" i="94"/>
  <c r="E20" i="93" l="1"/>
  <c r="F8" i="93"/>
  <c r="F20" i="93" s="1"/>
  <c r="E8" i="93"/>
  <c r="F5" i="93"/>
  <c r="E5" i="93"/>
  <c r="F2" i="93"/>
  <c r="E2" i="93"/>
  <c r="F20" i="92"/>
  <c r="F8" i="92"/>
  <c r="E8" i="92"/>
  <c r="E20" i="92" s="1"/>
  <c r="F5" i="92"/>
  <c r="E5" i="92"/>
  <c r="F2" i="92"/>
  <c r="E2" i="92"/>
</calcChain>
</file>

<file path=xl/sharedStrings.xml><?xml version="1.0" encoding="utf-8"?>
<sst xmlns="http://schemas.openxmlformats.org/spreadsheetml/2006/main" count="1160" uniqueCount="219">
  <si>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</si>
  <si>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</si>
  <si>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</si>
  <si>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</si>
  <si>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</si>
  <si>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</si>
  <si>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</si>
  <si>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</si>
  <si>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</si>
  <si>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</si>
  <si>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</si>
  <si>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</si>
  <si>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</si>
  <si>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</si>
  <si>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</si>
  <si>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</si>
  <si>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</si>
  <si>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</si>
  <si>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</si>
  <si>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</si>
  <si>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</si>
  <si>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</si>
  <si>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</si>
  <si>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</si>
  <si>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</si>
  <si>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</si>
  <si>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</si>
  <si>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</si>
  <si>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</si>
  <si>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</si>
  <si>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</si>
  <si>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</si>
  <si>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</si>
  <si>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</si>
  <si>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</si>
  <si>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</si>
  <si>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</si>
  <si>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</si>
  <si>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</si>
  <si>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</si>
  <si>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</si>
  <si>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</si>
  <si>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</si>
  <si>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</si>
  <si>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</si>
  <si>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</si>
  <si>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</si>
  <si>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</si>
  <si>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</si>
  <si>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</si>
  <si>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</si>
  <si>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</si>
  <si>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</si>
  <si>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</si>
  <si>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</si>
  <si>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</si>
  <si>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</si>
  <si>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</si>
  <si>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</si>
  <si>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</si>
  <si>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</si>
  <si>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</si>
  <si>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</si>
  <si>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</si>
  <si>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</si>
  <si>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</si>
  <si>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</si>
  <si>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</si>
  <si>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</si>
  <si>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</si>
  <si>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</si>
  <si>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</si>
  <si>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</si>
  <si>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</si>
  <si>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</si>
  <si>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</si>
  <si>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</si>
  <si>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</si>
  <si>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</si>
  <si>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</si>
  <si>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</si>
  <si>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</si>
  <si>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</si>
  <si>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</si>
  <si>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</si>
  <si>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</si>
  <si>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</si>
  <si>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</si>
  <si>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</si>
  <si>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</si>
  <si>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</si>
  <si>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</si>
  <si>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</si>
  <si>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</si>
  <si>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</si>
  <si>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</si>
  <si>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</si>
  <si>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</si>
  <si>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</si>
  <si>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</si>
  <si>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</si>
  <si>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</si>
  <si>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</si>
  <si>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</si>
  <si>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</si>
  <si>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</si>
  <si>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</si>
  <si>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</si>
  <si>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</si>
  <si>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</si>
  <si>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</si>
  <si>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</si>
  <si>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</si>
  <si>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</si>
  <si>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</si>
  <si>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</si>
  <si>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</si>
  <si>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</si>
  <si>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</si>
  <si>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</si>
  <si>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</si>
  <si>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</si>
  <si>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</si>
  <si>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</si>
  <si>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</si>
  <si>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</si>
  <si>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</si>
  <si>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</si>
  <si>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</si>
  <si>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</si>
  <si>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</si>
  <si>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</si>
  <si>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</si>
  <si>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</si>
  <si>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</si>
  <si>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</si>
  <si>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</si>
  <si>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</si>
  <si>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</si>
  <si>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</si>
  <si>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</si>
  <si>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</si>
  <si>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</si>
  <si>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</si>
  <si>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</si>
  <si>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</si>
  <si>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</si>
  <si>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</si>
  <si>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</si>
  <si>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</si>
  <si>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</si>
  <si>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</si>
  <si>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</si>
  <si>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</si>
  <si>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</si>
  <si>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</si>
  <si>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</si>
  <si>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</si>
  <si>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</si>
  <si>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</si>
  <si>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</si>
  <si>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</si>
  <si>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</si>
  <si>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</si>
  <si>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</si>
  <si>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</si>
  <si>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</si>
  <si>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</si>
  <si>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</si>
  <si>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</si>
  <si>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</si>
  <si>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</si>
  <si>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</si>
  <si>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</si>
  <si>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</si>
  <si>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</si>
  <si>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</si>
  <si>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</si>
  <si>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</si>
  <si>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</si>
  <si>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</si>
  <si>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</si>
  <si>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</si>
  <si>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</si>
  <si>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</si>
  <si>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</si>
  <si>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</si>
  <si>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</si>
  <si>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</si>
  <si>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</si>
  <si>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</si>
  <si>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</si>
  <si>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</si>
  <si>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</si>
  <si>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</si>
  <si>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</si>
  <si>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</si>
  <si>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</si>
  <si>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</si>
  <si>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</si>
  <si>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</si>
  <si>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</si>
  <si>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</si>
  <si>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March 7</t>
  </si>
  <si>
    <t>March 14</t>
  </si>
  <si>
    <t>Index Tranche / Index</t>
  </si>
  <si>
    <t>March 21</t>
  </si>
  <si>
    <t>82,186</t>
  </si>
  <si>
    <t>119,729</t>
  </si>
  <si>
    <t>183,638</t>
  </si>
  <si>
    <t>March 28</t>
  </si>
  <si>
    <t>April 4</t>
  </si>
  <si>
    <t>Gross notional amount outstanding, April 4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</si>
  <si>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April 4,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</si>
  <si>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 xml:space="preserve"> Swap transaction volumes, week ending April 4,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</si>
  <si>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4,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</si>
  <si>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April 4,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</si>
  <si>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April 4 weekly snapshot, by product type, all tenors and currencies.  </t>
  </si>
  <si>
    <t xml:space="preserve">Gross notional amount outstanding, April 4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</si>
</sst>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139">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xf numFmtId="166" fontId="0" fillId="0" borderId="1" xfId="44" applyNumberFormat="1" applyFont="1" applyBorder="1"/>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xf>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94" sqref="A94"/>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41745</v>
      </c>
      <c r="F3" s="35"/>
    </row>
    <row r="4" spans="1:6" x14ac:dyDescent="0.25">
      <c r="A4" s="15" t="s">
        <v>55</v>
      </c>
      <c r="B4" s="16">
        <v>41733</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16" sqref="G16"/>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78" t="s">
        <v>63</v>
      </c>
      <c r="B1" s="37" t="s">
        <v>72</v>
      </c>
      <c r="C1" s="37" t="s">
        <v>27</v>
      </c>
      <c r="D1" s="37" t="s">
        <v>28</v>
      </c>
      <c r="E1" s="37" t="s">
        <v>29</v>
      </c>
      <c r="F1" s="37" t="s">
        <v>30</v>
      </c>
      <c r="G1" s="37" t="s">
        <v>31</v>
      </c>
      <c r="H1" s="37" t="s">
        <v>73</v>
      </c>
      <c r="I1" s="37" t="s">
        <v>74</v>
      </c>
      <c r="J1" s="8" t="s">
        <v>8</v>
      </c>
    </row>
    <row r="2" spans="1:10" x14ac:dyDescent="0.25">
      <c r="A2" s="18" t="s">
        <v>32</v>
      </c>
      <c r="B2" s="67">
        <v>1364589</v>
      </c>
      <c r="C2" s="67">
        <v>984273</v>
      </c>
      <c r="D2" s="67">
        <v>2065130</v>
      </c>
      <c r="E2" s="67">
        <v>2578256</v>
      </c>
      <c r="F2" s="67">
        <v>3546289</v>
      </c>
      <c r="G2" s="67">
        <v>1728897</v>
      </c>
      <c r="H2" s="67">
        <v>1253471</v>
      </c>
      <c r="I2" s="67">
        <v>85340</v>
      </c>
      <c r="J2" s="67">
        <v>13606247</v>
      </c>
    </row>
    <row r="3" spans="1:10" x14ac:dyDescent="0.25">
      <c r="A3" s="17" t="s">
        <v>65</v>
      </c>
      <c r="B3" s="67">
        <v>10584977</v>
      </c>
      <c r="C3" s="67">
        <v>8098742</v>
      </c>
      <c r="D3" s="67">
        <v>15982470</v>
      </c>
      <c r="E3" s="67">
        <v>29193549</v>
      </c>
      <c r="F3" s="67">
        <v>62250768</v>
      </c>
      <c r="G3" s="67">
        <v>40561951</v>
      </c>
      <c r="H3" s="67">
        <v>19775703</v>
      </c>
      <c r="I3" s="67">
        <v>1982116</v>
      </c>
      <c r="J3" s="67">
        <v>188430276</v>
      </c>
    </row>
    <row r="4" spans="1:10" x14ac:dyDescent="0.25">
      <c r="A4" s="18" t="s">
        <v>15</v>
      </c>
      <c r="B4" s="67">
        <v>25700426</v>
      </c>
      <c r="C4" s="67">
        <v>12997190</v>
      </c>
      <c r="D4" s="67">
        <v>12978305</v>
      </c>
      <c r="E4" s="67">
        <v>3475554</v>
      </c>
      <c r="F4" s="67">
        <v>175612</v>
      </c>
      <c r="G4" s="67">
        <v>0</v>
      </c>
      <c r="H4" s="67">
        <v>0</v>
      </c>
      <c r="I4" s="67">
        <v>0</v>
      </c>
      <c r="J4" s="67">
        <v>55327086</v>
      </c>
    </row>
    <row r="5" spans="1:10" x14ac:dyDescent="0.25">
      <c r="A5" s="18" t="s">
        <v>18</v>
      </c>
      <c r="B5" s="67">
        <v>18385701</v>
      </c>
      <c r="C5" s="67">
        <v>7282419</v>
      </c>
      <c r="D5" s="67">
        <v>9466445</v>
      </c>
      <c r="E5" s="67">
        <v>5245521</v>
      </c>
      <c r="F5" s="67">
        <v>2069975</v>
      </c>
      <c r="G5" s="67">
        <v>442097</v>
      </c>
      <c r="H5" s="67">
        <v>234160</v>
      </c>
      <c r="I5" s="67">
        <v>19637</v>
      </c>
      <c r="J5" s="67">
        <v>43145954</v>
      </c>
    </row>
    <row r="6" spans="1:10" x14ac:dyDescent="0.25">
      <c r="A6" s="18" t="s">
        <v>21</v>
      </c>
      <c r="B6" s="67">
        <v>3350030</v>
      </c>
      <c r="C6" s="67">
        <v>1932917</v>
      </c>
      <c r="D6" s="67">
        <v>3584332</v>
      </c>
      <c r="E6" s="67">
        <v>3964483</v>
      </c>
      <c r="F6" s="67">
        <v>4463875</v>
      </c>
      <c r="G6" s="67">
        <v>2226526</v>
      </c>
      <c r="H6" s="67">
        <v>1002342</v>
      </c>
      <c r="I6" s="67">
        <v>14693</v>
      </c>
      <c r="J6" s="67">
        <v>20539199</v>
      </c>
    </row>
    <row r="7" spans="1:10" x14ac:dyDescent="0.25">
      <c r="A7" s="18" t="s">
        <v>66</v>
      </c>
      <c r="B7" s="67">
        <v>1309714</v>
      </c>
      <c r="C7" s="67">
        <v>759147</v>
      </c>
      <c r="D7" s="67">
        <v>1449531</v>
      </c>
      <c r="E7" s="67">
        <v>2261438</v>
      </c>
      <c r="F7" s="67">
        <v>4873099</v>
      </c>
      <c r="G7" s="67">
        <v>3916873</v>
      </c>
      <c r="H7" s="67">
        <v>2257549</v>
      </c>
      <c r="I7" s="67">
        <v>191994</v>
      </c>
      <c r="J7" s="67">
        <v>17019343</v>
      </c>
    </row>
    <row r="8" spans="1:10" x14ac:dyDescent="0.25">
      <c r="A8" s="22" t="s">
        <v>8</v>
      </c>
      <c r="B8" s="63">
        <v>60695437</v>
      </c>
      <c r="C8" s="63">
        <v>32054688</v>
      </c>
      <c r="D8" s="63">
        <v>45526213</v>
      </c>
      <c r="E8" s="63">
        <v>46718801</v>
      </c>
      <c r="F8" s="63">
        <v>77379618</v>
      </c>
      <c r="G8" s="63">
        <v>48876344</v>
      </c>
      <c r="H8" s="63">
        <v>24523225</v>
      </c>
      <c r="I8" s="63">
        <v>2293780</v>
      </c>
      <c r="J8" s="63">
        <v>338068105</v>
      </c>
    </row>
    <row r="9" spans="1:10" ht="24" customHeight="1" x14ac:dyDescent="0.25">
      <c r="A9" s="108" t="s">
        <v>71</v>
      </c>
      <c r="B9" s="109"/>
      <c r="C9" s="109"/>
      <c r="D9" s="109"/>
      <c r="E9" s="109"/>
      <c r="F9" s="109"/>
      <c r="G9" s="109"/>
      <c r="H9" s="109"/>
      <c r="I9" s="109"/>
      <c r="J9" s="110"/>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8" sqref="A1:E8"/>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1" t="s">
        <v>75</v>
      </c>
      <c r="C1" s="111"/>
      <c r="D1" s="111" t="s">
        <v>76</v>
      </c>
      <c r="E1" s="111"/>
    </row>
    <row r="2" spans="1:7" x14ac:dyDescent="0.25">
      <c r="A2" s="78" t="s">
        <v>63</v>
      </c>
      <c r="B2" s="78" t="s">
        <v>64</v>
      </c>
      <c r="C2" s="78" t="s">
        <v>1</v>
      </c>
      <c r="D2" s="78" t="s">
        <v>3</v>
      </c>
      <c r="E2" s="78" t="s">
        <v>1</v>
      </c>
    </row>
    <row r="3" spans="1:7" x14ac:dyDescent="0.25">
      <c r="A3" s="17" t="s">
        <v>65</v>
      </c>
      <c r="B3" s="72">
        <v>212571199</v>
      </c>
      <c r="C3" s="72">
        <v>93137242</v>
      </c>
      <c r="D3" s="72">
        <v>25406549</v>
      </c>
      <c r="E3" s="72">
        <v>45745562</v>
      </c>
    </row>
    <row r="4" spans="1:7" x14ac:dyDescent="0.25">
      <c r="A4" s="18" t="s">
        <v>15</v>
      </c>
      <c r="B4" s="72">
        <v>89690618</v>
      </c>
      <c r="C4" s="72">
        <v>12959327</v>
      </c>
      <c r="D4" s="72">
        <v>5411583</v>
      </c>
      <c r="E4" s="72">
        <v>2592645</v>
      </c>
    </row>
    <row r="5" spans="1:7" x14ac:dyDescent="0.25">
      <c r="A5" s="18" t="s">
        <v>18</v>
      </c>
      <c r="B5" s="72">
        <v>56284311</v>
      </c>
      <c r="C5" s="72">
        <v>14394836</v>
      </c>
      <c r="D5" s="72">
        <v>9715438</v>
      </c>
      <c r="E5" s="72">
        <v>5897322</v>
      </c>
    </row>
    <row r="6" spans="1:7" x14ac:dyDescent="0.25">
      <c r="A6" s="18" t="s">
        <v>66</v>
      </c>
      <c r="B6" s="72">
        <v>12153688</v>
      </c>
      <c r="C6" s="72">
        <v>67774470</v>
      </c>
      <c r="D6" s="72">
        <v>824667</v>
      </c>
      <c r="E6" s="72">
        <v>21576753</v>
      </c>
    </row>
    <row r="7" spans="1:7" x14ac:dyDescent="0.25">
      <c r="A7" s="22" t="s">
        <v>8</v>
      </c>
      <c r="B7" s="64">
        <v>370699816</v>
      </c>
      <c r="C7" s="64">
        <v>188265875</v>
      </c>
      <c r="D7" s="64">
        <v>41358237</v>
      </c>
      <c r="E7" s="64">
        <v>75812282</v>
      </c>
      <c r="G7" s="21"/>
    </row>
    <row r="8" spans="1:7" ht="33.75" customHeight="1" x14ac:dyDescent="0.25">
      <c r="A8" s="106" t="s">
        <v>77</v>
      </c>
      <c r="B8" s="106"/>
      <c r="C8" s="106"/>
      <c r="D8" s="106"/>
      <c r="E8" s="10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7" sqref="H7"/>
    </sheetView>
  </sheetViews>
  <sheetFormatPr defaultRowHeight="15" x14ac:dyDescent="0.25"/>
  <cols>
    <col min="1" max="1" width="24.7109375" customWidth="1"/>
    <col min="2" max="4" width="14.7109375" customWidth="1"/>
  </cols>
  <sheetData>
    <row r="1" spans="1:4" ht="73.5" customHeight="1" x14ac:dyDescent="0.25">
      <c r="A1" s="106" t="s">
        <v>212</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A1:D12"/>
    </sheetView>
  </sheetViews>
  <sheetFormatPr defaultRowHeight="15" x14ac:dyDescent="0.25"/>
  <cols>
    <col min="1" max="1" width="24.7109375" customWidth="1"/>
    <col min="2" max="4" width="14.7109375" customWidth="1"/>
  </cols>
  <sheetData>
    <row r="1" spans="1:4" x14ac:dyDescent="0.25">
      <c r="A1" s="78" t="s">
        <v>63</v>
      </c>
      <c r="B1" s="78" t="s">
        <v>64</v>
      </c>
      <c r="C1" s="24" t="s">
        <v>1</v>
      </c>
      <c r="D1" s="24" t="s">
        <v>8</v>
      </c>
    </row>
    <row r="2" spans="1:4" x14ac:dyDescent="0.25">
      <c r="A2" s="17" t="s">
        <v>32</v>
      </c>
      <c r="B2" s="56">
        <v>30</v>
      </c>
      <c r="C2" s="56">
        <v>113</v>
      </c>
      <c r="D2" s="56">
        <v>143</v>
      </c>
    </row>
    <row r="3" spans="1:4" x14ac:dyDescent="0.25">
      <c r="A3" s="17" t="s">
        <v>19</v>
      </c>
      <c r="B3" s="56">
        <v>0</v>
      </c>
      <c r="C3" s="56">
        <v>236</v>
      </c>
      <c r="D3" s="56">
        <v>236</v>
      </c>
    </row>
    <row r="4" spans="1:4" x14ac:dyDescent="0.25">
      <c r="A4" s="17" t="s">
        <v>20</v>
      </c>
      <c r="B4" s="74">
        <v>0</v>
      </c>
      <c r="C4" s="74">
        <v>0</v>
      </c>
      <c r="D4" s="56">
        <v>0</v>
      </c>
    </row>
    <row r="5" spans="1:4" x14ac:dyDescent="0.25">
      <c r="A5" s="17" t="s">
        <v>16</v>
      </c>
      <c r="B5" s="74">
        <v>0</v>
      </c>
      <c r="C5" s="74">
        <v>0</v>
      </c>
      <c r="D5" s="56">
        <v>0</v>
      </c>
    </row>
    <row r="6" spans="1:4" x14ac:dyDescent="0.25">
      <c r="A6" s="17" t="s">
        <v>105</v>
      </c>
      <c r="B6" s="56">
        <v>0</v>
      </c>
      <c r="C6" s="56">
        <v>7</v>
      </c>
      <c r="D6" s="56">
        <v>7</v>
      </c>
    </row>
    <row r="7" spans="1:4" x14ac:dyDescent="0.25">
      <c r="A7" s="17" t="s">
        <v>65</v>
      </c>
      <c r="B7" s="56">
        <v>15177</v>
      </c>
      <c r="C7" s="56">
        <v>3570</v>
      </c>
      <c r="D7" s="56">
        <v>18747</v>
      </c>
    </row>
    <row r="8" spans="1:4" x14ac:dyDescent="0.25">
      <c r="A8" s="17" t="s">
        <v>15</v>
      </c>
      <c r="B8" s="56">
        <v>1057</v>
      </c>
      <c r="C8" s="56">
        <v>245</v>
      </c>
      <c r="D8" s="56">
        <v>1302</v>
      </c>
    </row>
    <row r="9" spans="1:4" x14ac:dyDescent="0.25">
      <c r="A9" s="17" t="s">
        <v>17</v>
      </c>
      <c r="B9" s="56">
        <v>0</v>
      </c>
      <c r="C9" s="56">
        <v>217</v>
      </c>
      <c r="D9" s="56">
        <v>217</v>
      </c>
    </row>
    <row r="10" spans="1:4" x14ac:dyDescent="0.25">
      <c r="A10" s="17" t="s">
        <v>18</v>
      </c>
      <c r="B10" s="56">
        <v>84</v>
      </c>
      <c r="C10" s="56">
        <v>192</v>
      </c>
      <c r="D10" s="56">
        <v>276</v>
      </c>
    </row>
    <row r="11" spans="1:4" x14ac:dyDescent="0.25">
      <c r="A11" s="17" t="s">
        <v>21</v>
      </c>
      <c r="B11" s="56">
        <v>0</v>
      </c>
      <c r="C11" s="56">
        <v>1665</v>
      </c>
      <c r="D11" s="56">
        <v>1665</v>
      </c>
    </row>
    <row r="12" spans="1:4" x14ac:dyDescent="0.25">
      <c r="A12" s="25" t="s">
        <v>8</v>
      </c>
      <c r="B12" s="75">
        <v>16348</v>
      </c>
      <c r="C12" s="75">
        <v>6245</v>
      </c>
      <c r="D12" s="75">
        <v>22593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15" sqref="D1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78" t="s">
        <v>63</v>
      </c>
      <c r="B1" s="37" t="s">
        <v>25</v>
      </c>
      <c r="C1" s="37" t="s">
        <v>68</v>
      </c>
      <c r="D1" s="37" t="s">
        <v>23</v>
      </c>
      <c r="E1" s="37" t="s">
        <v>24</v>
      </c>
      <c r="F1" s="37" t="s">
        <v>69</v>
      </c>
      <c r="G1" s="37" t="s">
        <v>26</v>
      </c>
      <c r="H1" s="37" t="s">
        <v>70</v>
      </c>
      <c r="I1" s="37" t="s">
        <v>8</v>
      </c>
    </row>
    <row r="2" spans="1:9" x14ac:dyDescent="0.25">
      <c r="A2" s="17" t="s">
        <v>32</v>
      </c>
      <c r="B2" s="56">
        <v>119</v>
      </c>
      <c r="C2" s="56">
        <v>6</v>
      </c>
      <c r="D2" s="56">
        <v>4</v>
      </c>
      <c r="E2" s="56">
        <v>6</v>
      </c>
      <c r="F2" s="56">
        <v>7</v>
      </c>
      <c r="G2" s="56">
        <v>1</v>
      </c>
      <c r="H2" s="56">
        <v>0</v>
      </c>
      <c r="I2" s="56">
        <v>143</v>
      </c>
    </row>
    <row r="3" spans="1:9" x14ac:dyDescent="0.25">
      <c r="A3" s="17" t="s">
        <v>19</v>
      </c>
      <c r="B3" s="56">
        <v>181</v>
      </c>
      <c r="C3" s="56">
        <v>22</v>
      </c>
      <c r="D3" s="56">
        <v>20</v>
      </c>
      <c r="E3" s="56">
        <v>0</v>
      </c>
      <c r="F3" s="56">
        <v>0</v>
      </c>
      <c r="G3" s="56">
        <v>2</v>
      </c>
      <c r="H3" s="56">
        <v>11</v>
      </c>
      <c r="I3" s="56">
        <v>236</v>
      </c>
    </row>
    <row r="4" spans="1:9" x14ac:dyDescent="0.25">
      <c r="A4" s="17" t="s">
        <v>20</v>
      </c>
      <c r="B4" s="67">
        <v>0</v>
      </c>
      <c r="C4" s="67">
        <v>0</v>
      </c>
      <c r="D4" s="67">
        <v>0</v>
      </c>
      <c r="E4" s="67">
        <v>0</v>
      </c>
      <c r="F4" s="67">
        <v>0</v>
      </c>
      <c r="G4" s="67">
        <v>0</v>
      </c>
      <c r="H4" s="67">
        <v>0</v>
      </c>
      <c r="I4" s="56">
        <v>0</v>
      </c>
    </row>
    <row r="5" spans="1:9" x14ac:dyDescent="0.25">
      <c r="A5" s="17" t="s">
        <v>16</v>
      </c>
      <c r="B5" s="67">
        <v>0</v>
      </c>
      <c r="C5" s="67">
        <v>0</v>
      </c>
      <c r="D5" s="67">
        <v>0</v>
      </c>
      <c r="E5" s="67">
        <v>0</v>
      </c>
      <c r="F5" s="67">
        <v>0</v>
      </c>
      <c r="G5" s="67">
        <v>0</v>
      </c>
      <c r="H5" s="67">
        <v>0</v>
      </c>
      <c r="I5" s="56">
        <v>0</v>
      </c>
    </row>
    <row r="6" spans="1:9" x14ac:dyDescent="0.25">
      <c r="A6" s="17" t="s">
        <v>105</v>
      </c>
      <c r="B6" s="56">
        <v>4</v>
      </c>
      <c r="C6" s="56">
        <v>1</v>
      </c>
      <c r="D6" s="56">
        <v>0</v>
      </c>
      <c r="E6" s="56">
        <v>2</v>
      </c>
      <c r="F6" s="56">
        <v>0</v>
      </c>
      <c r="G6" s="56">
        <v>0</v>
      </c>
      <c r="H6" s="56">
        <v>0</v>
      </c>
      <c r="I6" s="56">
        <v>7</v>
      </c>
    </row>
    <row r="7" spans="1:9" x14ac:dyDescent="0.25">
      <c r="A7" s="17" t="s">
        <v>65</v>
      </c>
      <c r="B7" s="56">
        <v>10504</v>
      </c>
      <c r="C7" s="56">
        <v>1965</v>
      </c>
      <c r="D7" s="56">
        <v>1961</v>
      </c>
      <c r="E7" s="56">
        <v>605</v>
      </c>
      <c r="F7" s="56">
        <v>314</v>
      </c>
      <c r="G7" s="56">
        <v>1245</v>
      </c>
      <c r="H7" s="56">
        <v>2154</v>
      </c>
      <c r="I7" s="56">
        <v>18747</v>
      </c>
    </row>
    <row r="8" spans="1:9" x14ac:dyDescent="0.25">
      <c r="A8" s="17" t="s">
        <v>15</v>
      </c>
      <c r="B8" s="56">
        <v>98</v>
      </c>
      <c r="C8" s="56">
        <v>793</v>
      </c>
      <c r="D8" s="56">
        <v>160</v>
      </c>
      <c r="E8" s="56">
        <v>0</v>
      </c>
      <c r="F8" s="56">
        <v>113</v>
      </c>
      <c r="G8" s="56">
        <v>1</v>
      </c>
      <c r="H8" s="56">
        <v>137</v>
      </c>
      <c r="I8" s="56">
        <v>1302</v>
      </c>
    </row>
    <row r="9" spans="1:9" x14ac:dyDescent="0.25">
      <c r="A9" s="17" t="s">
        <v>17</v>
      </c>
      <c r="B9" s="56">
        <v>78</v>
      </c>
      <c r="C9" s="56">
        <v>49</v>
      </c>
      <c r="D9" s="56">
        <v>90</v>
      </c>
      <c r="E9" s="56">
        <v>0</v>
      </c>
      <c r="F9" s="56">
        <v>0</v>
      </c>
      <c r="G9" s="56">
        <v>0</v>
      </c>
      <c r="H9" s="56">
        <v>0</v>
      </c>
      <c r="I9" s="56">
        <v>217</v>
      </c>
    </row>
    <row r="10" spans="1:9" x14ac:dyDescent="0.25">
      <c r="A10" s="17" t="s">
        <v>18</v>
      </c>
      <c r="B10" s="56">
        <v>20</v>
      </c>
      <c r="C10" s="56">
        <v>69</v>
      </c>
      <c r="D10" s="56">
        <v>13</v>
      </c>
      <c r="E10" s="56">
        <v>0</v>
      </c>
      <c r="F10" s="56">
        <v>76</v>
      </c>
      <c r="G10" s="56">
        <v>4</v>
      </c>
      <c r="H10" s="56">
        <v>94</v>
      </c>
      <c r="I10" s="56">
        <v>276</v>
      </c>
    </row>
    <row r="11" spans="1:9" x14ac:dyDescent="0.25">
      <c r="A11" s="17" t="s">
        <v>21</v>
      </c>
      <c r="B11" s="56">
        <v>1125</v>
      </c>
      <c r="C11" s="56">
        <v>269</v>
      </c>
      <c r="D11" s="56">
        <v>82</v>
      </c>
      <c r="E11" s="56">
        <v>96</v>
      </c>
      <c r="F11" s="56">
        <v>22</v>
      </c>
      <c r="G11" s="56">
        <v>9</v>
      </c>
      <c r="H11" s="56">
        <v>62</v>
      </c>
      <c r="I11" s="56">
        <v>1665</v>
      </c>
    </row>
    <row r="12" spans="1:9" x14ac:dyDescent="0.25">
      <c r="A12" s="22" t="s">
        <v>8</v>
      </c>
      <c r="B12" s="66">
        <v>12129</v>
      </c>
      <c r="C12" s="66">
        <v>3174</v>
      </c>
      <c r="D12" s="66">
        <v>2330</v>
      </c>
      <c r="E12" s="66">
        <v>709</v>
      </c>
      <c r="F12" s="66">
        <v>532</v>
      </c>
      <c r="G12" s="66">
        <v>1262</v>
      </c>
      <c r="H12" s="66">
        <v>2458</v>
      </c>
      <c r="I12" s="66">
        <v>22593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12" sqref="A1: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8" t="s">
        <v>63</v>
      </c>
      <c r="B1" s="37" t="s">
        <v>72</v>
      </c>
      <c r="C1" s="37" t="s">
        <v>27</v>
      </c>
      <c r="D1" s="37" t="s">
        <v>28</v>
      </c>
      <c r="E1" s="37" t="s">
        <v>29</v>
      </c>
      <c r="F1" s="37" t="s">
        <v>30</v>
      </c>
      <c r="G1" s="37" t="s">
        <v>31</v>
      </c>
      <c r="H1" s="37" t="s">
        <v>73</v>
      </c>
      <c r="I1" s="37" t="s">
        <v>74</v>
      </c>
      <c r="J1" s="8" t="s">
        <v>8</v>
      </c>
    </row>
    <row r="2" spans="1:10" x14ac:dyDescent="0.25">
      <c r="A2" s="17" t="s">
        <v>32</v>
      </c>
      <c r="B2" s="56">
        <v>4</v>
      </c>
      <c r="C2" s="56">
        <v>0</v>
      </c>
      <c r="D2" s="56">
        <v>12</v>
      </c>
      <c r="E2" s="56">
        <v>5</v>
      </c>
      <c r="F2" s="56">
        <v>19</v>
      </c>
      <c r="G2" s="56">
        <v>49</v>
      </c>
      <c r="H2" s="56">
        <v>46</v>
      </c>
      <c r="I2" s="56">
        <v>8</v>
      </c>
      <c r="J2" s="56">
        <v>143</v>
      </c>
    </row>
    <row r="3" spans="1:10" x14ac:dyDescent="0.25">
      <c r="A3" s="17" t="s">
        <v>19</v>
      </c>
      <c r="B3" s="56">
        <v>12</v>
      </c>
      <c r="C3" s="56">
        <v>3</v>
      </c>
      <c r="D3" s="56">
        <v>83</v>
      </c>
      <c r="E3" s="56">
        <v>17</v>
      </c>
      <c r="F3" s="56">
        <v>71</v>
      </c>
      <c r="G3" s="56">
        <v>41</v>
      </c>
      <c r="H3" s="56">
        <v>9</v>
      </c>
      <c r="I3" s="56">
        <v>0</v>
      </c>
      <c r="J3" s="56">
        <v>236</v>
      </c>
    </row>
    <row r="4" spans="1:10" x14ac:dyDescent="0.25">
      <c r="A4" s="17" t="s">
        <v>20</v>
      </c>
      <c r="B4" s="67">
        <v>0</v>
      </c>
      <c r="C4" s="67">
        <v>0</v>
      </c>
      <c r="D4" s="67">
        <v>0</v>
      </c>
      <c r="E4" s="67">
        <v>0</v>
      </c>
      <c r="F4" s="67">
        <v>0</v>
      </c>
      <c r="G4" s="67">
        <v>0</v>
      </c>
      <c r="H4" s="67">
        <v>0</v>
      </c>
      <c r="I4" s="67">
        <v>0</v>
      </c>
      <c r="J4" s="56">
        <v>0</v>
      </c>
    </row>
    <row r="5" spans="1:10" x14ac:dyDescent="0.25">
      <c r="A5" s="17" t="s">
        <v>16</v>
      </c>
      <c r="B5" s="67">
        <v>0</v>
      </c>
      <c r="C5" s="67">
        <v>0</v>
      </c>
      <c r="D5" s="67">
        <v>0</v>
      </c>
      <c r="E5" s="67">
        <v>0</v>
      </c>
      <c r="F5" s="67">
        <v>0</v>
      </c>
      <c r="G5" s="67">
        <v>0</v>
      </c>
      <c r="H5" s="67">
        <v>0</v>
      </c>
      <c r="I5" s="67">
        <v>0</v>
      </c>
      <c r="J5" s="56">
        <v>0</v>
      </c>
    </row>
    <row r="6" spans="1:10" x14ac:dyDescent="0.25">
      <c r="A6" s="17" t="s">
        <v>105</v>
      </c>
      <c r="B6" s="56">
        <v>2</v>
      </c>
      <c r="C6" s="56">
        <v>0</v>
      </c>
      <c r="D6" s="56">
        <v>0</v>
      </c>
      <c r="E6" s="56">
        <v>0</v>
      </c>
      <c r="F6" s="56">
        <v>0</v>
      </c>
      <c r="G6" s="56">
        <v>4</v>
      </c>
      <c r="H6" s="56">
        <v>1</v>
      </c>
      <c r="I6" s="56">
        <v>0</v>
      </c>
      <c r="J6" s="56">
        <v>7</v>
      </c>
    </row>
    <row r="7" spans="1:10" x14ac:dyDescent="0.25">
      <c r="A7" s="17" t="s">
        <v>65</v>
      </c>
      <c r="B7" s="56">
        <v>107</v>
      </c>
      <c r="C7" s="56">
        <v>86</v>
      </c>
      <c r="D7" s="56">
        <v>494</v>
      </c>
      <c r="E7" s="56">
        <v>1028</v>
      </c>
      <c r="F7" s="56">
        <v>3612</v>
      </c>
      <c r="G7" s="56">
        <v>5734</v>
      </c>
      <c r="H7" s="56">
        <v>6454</v>
      </c>
      <c r="I7" s="56">
        <v>1233</v>
      </c>
      <c r="J7" s="56">
        <v>18747</v>
      </c>
    </row>
    <row r="8" spans="1:10" x14ac:dyDescent="0.25">
      <c r="A8" s="17" t="s">
        <v>15</v>
      </c>
      <c r="B8" s="56">
        <v>606</v>
      </c>
      <c r="C8" s="56">
        <v>688</v>
      </c>
      <c r="D8" s="56">
        <v>8</v>
      </c>
      <c r="E8" s="56">
        <v>0</v>
      </c>
      <c r="F8" s="56">
        <v>0</v>
      </c>
      <c r="G8" s="56">
        <v>0</v>
      </c>
      <c r="H8" s="56">
        <v>0</v>
      </c>
      <c r="I8" s="56">
        <v>0</v>
      </c>
      <c r="J8" s="56">
        <v>1302</v>
      </c>
    </row>
    <row r="9" spans="1:10" x14ac:dyDescent="0.25">
      <c r="A9" s="17" t="s">
        <v>17</v>
      </c>
      <c r="B9" s="56">
        <v>0</v>
      </c>
      <c r="C9" s="56">
        <v>0</v>
      </c>
      <c r="D9" s="56">
        <v>20</v>
      </c>
      <c r="E9" s="56">
        <v>26</v>
      </c>
      <c r="F9" s="56">
        <v>29</v>
      </c>
      <c r="G9" s="56">
        <v>36</v>
      </c>
      <c r="H9" s="56">
        <v>37</v>
      </c>
      <c r="I9" s="56">
        <v>69</v>
      </c>
      <c r="J9" s="56">
        <v>217</v>
      </c>
    </row>
    <row r="10" spans="1:10" x14ac:dyDescent="0.25">
      <c r="A10" s="17" t="s">
        <v>18</v>
      </c>
      <c r="B10" s="56">
        <v>145</v>
      </c>
      <c r="C10" s="56">
        <v>6</v>
      </c>
      <c r="D10" s="56">
        <v>26</v>
      </c>
      <c r="E10" s="56">
        <v>17</v>
      </c>
      <c r="F10" s="56">
        <v>28</v>
      </c>
      <c r="G10" s="56">
        <v>38</v>
      </c>
      <c r="H10" s="56">
        <v>15</v>
      </c>
      <c r="I10" s="56">
        <v>1</v>
      </c>
      <c r="J10" s="56">
        <v>276</v>
      </c>
    </row>
    <row r="11" spans="1:10" x14ac:dyDescent="0.25">
      <c r="A11" s="17" t="s">
        <v>21</v>
      </c>
      <c r="B11" s="56">
        <v>25</v>
      </c>
      <c r="C11" s="56">
        <v>0</v>
      </c>
      <c r="D11" s="56">
        <v>135</v>
      </c>
      <c r="E11" s="56">
        <v>140</v>
      </c>
      <c r="F11" s="56">
        <v>115</v>
      </c>
      <c r="G11" s="56">
        <v>502</v>
      </c>
      <c r="H11" s="56">
        <v>566</v>
      </c>
      <c r="I11" s="56">
        <v>182</v>
      </c>
      <c r="J11" s="56">
        <v>1665</v>
      </c>
    </row>
    <row r="12" spans="1:10" x14ac:dyDescent="0.25">
      <c r="A12" s="22" t="s">
        <v>8</v>
      </c>
      <c r="B12" s="63">
        <v>901</v>
      </c>
      <c r="C12" s="63">
        <v>783</v>
      </c>
      <c r="D12" s="63">
        <v>778</v>
      </c>
      <c r="E12" s="63">
        <v>1233</v>
      </c>
      <c r="F12" s="63">
        <v>3874</v>
      </c>
      <c r="G12" s="63">
        <v>6404</v>
      </c>
      <c r="H12" s="63">
        <v>7128</v>
      </c>
      <c r="I12" s="63">
        <v>1493</v>
      </c>
      <c r="J12" s="63">
        <v>22593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E6"/>
    </sheetView>
  </sheetViews>
  <sheetFormatPr defaultRowHeight="15" x14ac:dyDescent="0.25"/>
  <cols>
    <col min="1" max="1" width="24.7109375" customWidth="1"/>
    <col min="2" max="5" width="12.7109375" customWidth="1"/>
  </cols>
  <sheetData>
    <row r="1" spans="1:7" ht="15.75" x14ac:dyDescent="0.25">
      <c r="A1" s="23"/>
      <c r="B1" s="111" t="s">
        <v>75</v>
      </c>
      <c r="C1" s="111"/>
      <c r="D1" s="114" t="s">
        <v>76</v>
      </c>
      <c r="E1" s="114"/>
    </row>
    <row r="2" spans="1:7" x14ac:dyDescent="0.25">
      <c r="A2" s="78" t="s">
        <v>63</v>
      </c>
      <c r="B2" s="78" t="s">
        <v>64</v>
      </c>
      <c r="C2" s="78" t="s">
        <v>1</v>
      </c>
      <c r="D2" s="78" t="s">
        <v>3</v>
      </c>
      <c r="E2" s="78" t="s">
        <v>1</v>
      </c>
    </row>
    <row r="3" spans="1:7" x14ac:dyDescent="0.25">
      <c r="A3" s="17" t="s">
        <v>65</v>
      </c>
      <c r="B3" s="65">
        <v>12818</v>
      </c>
      <c r="C3" s="65">
        <v>4556</v>
      </c>
      <c r="D3" s="65">
        <v>17535</v>
      </c>
      <c r="E3" s="65">
        <v>2584</v>
      </c>
    </row>
    <row r="4" spans="1:7" x14ac:dyDescent="0.25">
      <c r="A4" s="18" t="s">
        <v>66</v>
      </c>
      <c r="B4" s="72">
        <v>2273</v>
      </c>
      <c r="C4" s="72">
        <v>3600</v>
      </c>
      <c r="D4" s="72">
        <v>69</v>
      </c>
      <c r="E4" s="72">
        <v>1750</v>
      </c>
    </row>
    <row r="5" spans="1:7" x14ac:dyDescent="0.25">
      <c r="A5" s="22" t="s">
        <v>8</v>
      </c>
      <c r="B5" s="64">
        <v>15091</v>
      </c>
      <c r="C5" s="64">
        <v>8156</v>
      </c>
      <c r="D5" s="64">
        <v>17604</v>
      </c>
      <c r="E5" s="64">
        <v>4334</v>
      </c>
      <c r="G5" s="21"/>
    </row>
    <row r="6" spans="1:7" ht="29.25" customHeight="1" x14ac:dyDescent="0.25">
      <c r="A6" s="106" t="s">
        <v>106</v>
      </c>
      <c r="B6" s="106"/>
      <c r="C6" s="106"/>
      <c r="D6" s="106"/>
      <c r="E6" s="10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0" sqref="B20"/>
    </sheetView>
  </sheetViews>
  <sheetFormatPr defaultRowHeight="15" x14ac:dyDescent="0.25"/>
  <cols>
    <col min="1" max="1" width="24.7109375" customWidth="1"/>
    <col min="2" max="4" width="14.7109375" customWidth="1"/>
  </cols>
  <sheetData>
    <row r="1" spans="1:4" ht="73.5" customHeight="1" x14ac:dyDescent="0.25">
      <c r="A1" s="115" t="s">
        <v>213</v>
      </c>
      <c r="B1" s="115"/>
      <c r="C1" s="115"/>
      <c r="D1" s="115"/>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1:D7"/>
    </sheetView>
  </sheetViews>
  <sheetFormatPr defaultRowHeight="15" x14ac:dyDescent="0.25"/>
  <cols>
    <col min="1" max="1" width="24.7109375" customWidth="1"/>
    <col min="2" max="4" width="14.7109375" customWidth="1"/>
  </cols>
  <sheetData>
    <row r="1" spans="1:5" x14ac:dyDescent="0.25">
      <c r="A1" s="78" t="s">
        <v>63</v>
      </c>
      <c r="B1" s="78" t="s">
        <v>64</v>
      </c>
      <c r="C1" s="78" t="s">
        <v>1</v>
      </c>
      <c r="D1" s="78" t="s">
        <v>8</v>
      </c>
    </row>
    <row r="2" spans="1:5" x14ac:dyDescent="0.25">
      <c r="A2" s="17" t="s">
        <v>65</v>
      </c>
      <c r="B2" s="74">
        <v>1134319</v>
      </c>
      <c r="C2" s="74">
        <v>196489</v>
      </c>
      <c r="D2" s="74">
        <v>1330807</v>
      </c>
    </row>
    <row r="3" spans="1:5" x14ac:dyDescent="0.25">
      <c r="A3" s="18" t="s">
        <v>15</v>
      </c>
      <c r="B3" s="74">
        <v>270702</v>
      </c>
      <c r="C3" s="74">
        <v>49471</v>
      </c>
      <c r="D3" s="74">
        <v>320172</v>
      </c>
      <c r="E3" s="21"/>
    </row>
    <row r="4" spans="1:5" x14ac:dyDescent="0.25">
      <c r="A4" s="19" t="s">
        <v>18</v>
      </c>
      <c r="B4" s="74">
        <v>62361</v>
      </c>
      <c r="C4" s="74">
        <v>111961</v>
      </c>
      <c r="D4" s="74">
        <v>174323</v>
      </c>
    </row>
    <row r="5" spans="1:5" x14ac:dyDescent="0.25">
      <c r="A5" s="19" t="s">
        <v>66</v>
      </c>
      <c r="B5" s="74">
        <v>15066</v>
      </c>
      <c r="C5" s="74">
        <v>426092</v>
      </c>
      <c r="D5" s="74">
        <v>441158</v>
      </c>
    </row>
    <row r="6" spans="1:5" x14ac:dyDescent="0.25">
      <c r="A6" s="20" t="s">
        <v>8</v>
      </c>
      <c r="B6" s="75">
        <v>1482448</v>
      </c>
      <c r="C6" s="75">
        <v>784013</v>
      </c>
      <c r="D6" s="75">
        <v>2266460</v>
      </c>
    </row>
    <row r="7" spans="1:5" ht="39" customHeight="1" x14ac:dyDescent="0.25">
      <c r="A7" s="106" t="s">
        <v>116</v>
      </c>
      <c r="B7" s="106"/>
      <c r="C7" s="106"/>
      <c r="D7" s="10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14" sqref="G1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78" t="s">
        <v>63</v>
      </c>
      <c r="B1" s="37" t="s">
        <v>25</v>
      </c>
      <c r="C1" s="37" t="s">
        <v>68</v>
      </c>
      <c r="D1" s="37" t="s">
        <v>23</v>
      </c>
      <c r="E1" s="37" t="s">
        <v>24</v>
      </c>
      <c r="F1" s="37" t="s">
        <v>69</v>
      </c>
      <c r="G1" s="37" t="s">
        <v>26</v>
      </c>
      <c r="H1" s="37" t="s">
        <v>70</v>
      </c>
      <c r="I1" s="37" t="s">
        <v>8</v>
      </c>
    </row>
    <row r="2" spans="1:9" x14ac:dyDescent="0.25">
      <c r="A2" s="17" t="s">
        <v>65</v>
      </c>
      <c r="B2" s="62">
        <v>808674</v>
      </c>
      <c r="C2" s="62">
        <v>262871</v>
      </c>
      <c r="D2" s="62">
        <v>88486</v>
      </c>
      <c r="E2" s="62">
        <v>31448</v>
      </c>
      <c r="F2" s="62">
        <v>20074</v>
      </c>
      <c r="G2" s="62">
        <v>30660</v>
      </c>
      <c r="H2" s="62">
        <v>88593</v>
      </c>
      <c r="I2" s="62">
        <v>1330807</v>
      </c>
    </row>
    <row r="3" spans="1:9" x14ac:dyDescent="0.25">
      <c r="A3" s="18" t="s">
        <v>66</v>
      </c>
      <c r="B3" s="62">
        <v>329948</v>
      </c>
      <c r="C3" s="62">
        <v>331602</v>
      </c>
      <c r="D3" s="62">
        <v>95150</v>
      </c>
      <c r="E3" s="62">
        <v>23604</v>
      </c>
      <c r="F3" s="62">
        <v>118417</v>
      </c>
      <c r="G3" s="62">
        <v>3144</v>
      </c>
      <c r="H3" s="62">
        <v>33788</v>
      </c>
      <c r="I3" s="62">
        <v>935653</v>
      </c>
    </row>
    <row r="4" spans="1:9" x14ac:dyDescent="0.25">
      <c r="A4" s="22" t="s">
        <v>8</v>
      </c>
      <c r="B4" s="66">
        <v>1138622</v>
      </c>
      <c r="C4" s="66">
        <v>594473</v>
      </c>
      <c r="D4" s="66">
        <v>183636</v>
      </c>
      <c r="E4" s="66">
        <v>55052</v>
      </c>
      <c r="F4" s="66">
        <v>138491</v>
      </c>
      <c r="G4" s="66">
        <v>33804</v>
      </c>
      <c r="H4" s="66">
        <v>122381</v>
      </c>
      <c r="I4" s="66">
        <v>2266460</v>
      </c>
    </row>
    <row r="5" spans="1:9" ht="18.75" customHeight="1" x14ac:dyDescent="0.25">
      <c r="A5" s="107" t="s">
        <v>117</v>
      </c>
      <c r="B5" s="107"/>
      <c r="C5" s="107"/>
      <c r="D5" s="107"/>
      <c r="E5" s="107"/>
      <c r="F5" s="107"/>
      <c r="G5" s="107"/>
      <c r="H5" s="107"/>
      <c r="I5" s="107"/>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9" sqref="G9"/>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2"/>
      <c r="B1" s="76" t="s">
        <v>203</v>
      </c>
      <c r="C1" s="76" t="s">
        <v>204</v>
      </c>
      <c r="D1" s="76" t="s">
        <v>206</v>
      </c>
      <c r="E1" s="76" t="s">
        <v>210</v>
      </c>
      <c r="F1" s="76" t="s">
        <v>211</v>
      </c>
    </row>
    <row r="2" spans="1:7" x14ac:dyDescent="0.25">
      <c r="A2" s="51" t="s">
        <v>52</v>
      </c>
      <c r="B2" s="45">
        <v>348892073.89999998</v>
      </c>
      <c r="C2" s="45">
        <v>350039194.04000002</v>
      </c>
      <c r="D2" s="45">
        <v>335515725.5</v>
      </c>
      <c r="E2" s="45">
        <f>SUM(E3:E4)</f>
        <v>340704514.58999997</v>
      </c>
      <c r="F2" s="45">
        <f>SUM(F3:F4)</f>
        <v>338068105.71000004</v>
      </c>
      <c r="G2" s="32"/>
    </row>
    <row r="3" spans="1:7" ht="15" customHeight="1" x14ac:dyDescent="0.25">
      <c r="A3" s="77" t="s">
        <v>177</v>
      </c>
      <c r="B3" s="54">
        <v>214856842.69999999</v>
      </c>
      <c r="C3" s="54">
        <v>215884777.28</v>
      </c>
      <c r="D3" s="54">
        <v>203699229.19999999</v>
      </c>
      <c r="E3" s="54">
        <v>207226815.88999999</v>
      </c>
      <c r="F3" s="54">
        <v>206029026.87</v>
      </c>
      <c r="G3" s="32"/>
    </row>
    <row r="4" spans="1:7" ht="15" customHeight="1" x14ac:dyDescent="0.25">
      <c r="A4" s="77" t="s">
        <v>178</v>
      </c>
      <c r="B4" s="54">
        <v>134035231.2</v>
      </c>
      <c r="C4" s="54">
        <v>134154416.76000001</v>
      </c>
      <c r="D4" s="54">
        <v>131816496.3</v>
      </c>
      <c r="E4" s="54">
        <v>133477698.7</v>
      </c>
      <c r="F4" s="54">
        <v>132039078.84</v>
      </c>
    </row>
    <row r="5" spans="1:7" ht="15" customHeight="1" x14ac:dyDescent="0.25">
      <c r="A5" s="53" t="s">
        <v>2</v>
      </c>
      <c r="B5" s="43">
        <v>16356173</v>
      </c>
      <c r="C5" s="43">
        <v>16327140.528999999</v>
      </c>
      <c r="D5" s="43">
        <v>16200869</v>
      </c>
      <c r="E5" s="43">
        <f>SUM(E6:E7)</f>
        <v>16035101.84</v>
      </c>
      <c r="F5" s="45">
        <f>SUM(F6:F7)</f>
        <v>15962377.529999999</v>
      </c>
    </row>
    <row r="6" spans="1:7" ht="15" customHeight="1" x14ac:dyDescent="0.25">
      <c r="A6" s="77" t="s">
        <v>179</v>
      </c>
      <c r="B6" s="44" t="s">
        <v>180</v>
      </c>
      <c r="C6" s="44" t="s">
        <v>180</v>
      </c>
      <c r="D6" s="44" t="s">
        <v>180</v>
      </c>
      <c r="E6" s="44" t="s">
        <v>180</v>
      </c>
      <c r="F6" s="44" t="s">
        <v>180</v>
      </c>
    </row>
    <row r="7" spans="1:7" ht="15" customHeight="1" x14ac:dyDescent="0.25">
      <c r="A7" s="77" t="s">
        <v>178</v>
      </c>
      <c r="B7" s="54">
        <v>16356173</v>
      </c>
      <c r="C7" s="54">
        <v>16327140.528999999</v>
      </c>
      <c r="D7" s="54">
        <v>16200869</v>
      </c>
      <c r="E7" s="54">
        <v>16035101.84</v>
      </c>
      <c r="F7" s="54">
        <v>15962377.529999999</v>
      </c>
    </row>
    <row r="8" spans="1:7" ht="15" customHeight="1" x14ac:dyDescent="0.25">
      <c r="A8" s="53" t="s">
        <v>5</v>
      </c>
      <c r="B8" s="43">
        <v>8675552</v>
      </c>
      <c r="C8" s="43">
        <v>8623728.0484999996</v>
      </c>
      <c r="D8" s="43">
        <v>8430192</v>
      </c>
      <c r="E8" s="43">
        <f>SUM(E9:E10)</f>
        <v>8059373.0460000001</v>
      </c>
      <c r="F8" s="45">
        <f>SUM(F9:F10)</f>
        <v>8078026.4205000009</v>
      </c>
    </row>
    <row r="9" spans="1:7" ht="15" customHeight="1" x14ac:dyDescent="0.25">
      <c r="A9" s="77" t="s">
        <v>179</v>
      </c>
      <c r="B9" s="54">
        <v>2305484</v>
      </c>
      <c r="C9" s="54">
        <v>2471130.9821000001</v>
      </c>
      <c r="D9" s="54">
        <v>2588377</v>
      </c>
      <c r="E9" s="54">
        <v>2487733.1586000002</v>
      </c>
      <c r="F9" s="54">
        <v>2411774.4169000001</v>
      </c>
    </row>
    <row r="10" spans="1:7" ht="15" customHeight="1" x14ac:dyDescent="0.25">
      <c r="A10" s="77" t="s">
        <v>178</v>
      </c>
      <c r="B10" s="54">
        <v>6370068</v>
      </c>
      <c r="C10" s="54">
        <v>6152597.0663999999</v>
      </c>
      <c r="D10" s="54">
        <v>5841815</v>
      </c>
      <c r="E10" s="54">
        <v>5571639.8874000004</v>
      </c>
      <c r="F10" s="54">
        <v>5666252.0036000004</v>
      </c>
    </row>
    <row r="11" spans="1:7" ht="15" customHeight="1" x14ac:dyDescent="0.25">
      <c r="A11" s="53" t="s">
        <v>181</v>
      </c>
      <c r="B11" s="43">
        <v>31450000</v>
      </c>
      <c r="C11" s="43">
        <v>31450000</v>
      </c>
      <c r="D11" s="43">
        <v>31450000</v>
      </c>
      <c r="E11" s="43">
        <v>31450000</v>
      </c>
      <c r="F11" s="43">
        <v>31450000</v>
      </c>
    </row>
    <row r="12" spans="1:7" ht="15" customHeight="1" x14ac:dyDescent="0.25">
      <c r="A12" s="77" t="s">
        <v>179</v>
      </c>
      <c r="B12" s="54" t="s">
        <v>202</v>
      </c>
      <c r="C12" s="54" t="s">
        <v>202</v>
      </c>
      <c r="D12" s="54" t="s">
        <v>202</v>
      </c>
      <c r="E12" s="54" t="s">
        <v>202</v>
      </c>
      <c r="F12" s="54" t="s">
        <v>202</v>
      </c>
    </row>
    <row r="13" spans="1:7" ht="15" customHeight="1" x14ac:dyDescent="0.25">
      <c r="A13" s="77" t="s">
        <v>178</v>
      </c>
      <c r="B13" s="54" t="s">
        <v>202</v>
      </c>
      <c r="C13" s="54" t="s">
        <v>202</v>
      </c>
      <c r="D13" s="54" t="s">
        <v>202</v>
      </c>
      <c r="E13" s="54" t="s">
        <v>202</v>
      </c>
      <c r="F13" s="54" t="s">
        <v>202</v>
      </c>
    </row>
    <row r="14" spans="1:7" ht="15" customHeight="1" x14ac:dyDescent="0.25">
      <c r="A14" s="53" t="s">
        <v>182</v>
      </c>
      <c r="B14" s="43">
        <v>4420000</v>
      </c>
      <c r="C14" s="43">
        <v>4420000</v>
      </c>
      <c r="D14" s="43">
        <v>4420000</v>
      </c>
      <c r="E14" s="43">
        <v>4420000</v>
      </c>
      <c r="F14" s="43">
        <v>4420000</v>
      </c>
    </row>
    <row r="15" spans="1:7" ht="15" customHeight="1" x14ac:dyDescent="0.25">
      <c r="A15" s="77" t="s">
        <v>179</v>
      </c>
      <c r="B15" s="54" t="s">
        <v>202</v>
      </c>
      <c r="C15" s="54" t="s">
        <v>202</v>
      </c>
      <c r="D15" s="54" t="s">
        <v>202</v>
      </c>
      <c r="E15" s="54" t="s">
        <v>202</v>
      </c>
      <c r="F15" s="54" t="s">
        <v>202</v>
      </c>
    </row>
    <row r="16" spans="1:7" ht="15" customHeight="1" x14ac:dyDescent="0.25">
      <c r="A16" s="77" t="s">
        <v>178</v>
      </c>
      <c r="B16" s="54" t="s">
        <v>202</v>
      </c>
      <c r="C16" s="54" t="s">
        <v>202</v>
      </c>
      <c r="D16" s="54" t="s">
        <v>202</v>
      </c>
      <c r="E16" s="54" t="s">
        <v>202</v>
      </c>
      <c r="F16" s="54" t="s">
        <v>202</v>
      </c>
    </row>
    <row r="17" spans="1:6" ht="24.75" customHeight="1" x14ac:dyDescent="0.25">
      <c r="A17" s="53" t="s">
        <v>183</v>
      </c>
      <c r="B17" s="43">
        <v>1700000</v>
      </c>
      <c r="C17" s="43">
        <v>1700000</v>
      </c>
      <c r="D17" s="43">
        <v>1700000</v>
      </c>
      <c r="E17" s="43">
        <v>1700000</v>
      </c>
      <c r="F17" s="43">
        <v>1700000</v>
      </c>
    </row>
    <row r="18" spans="1:6" ht="14.25" customHeight="1" x14ac:dyDescent="0.25">
      <c r="A18" s="77" t="s">
        <v>179</v>
      </c>
      <c r="B18" s="54" t="s">
        <v>202</v>
      </c>
      <c r="C18" s="54" t="s">
        <v>202</v>
      </c>
      <c r="D18" s="54" t="s">
        <v>202</v>
      </c>
      <c r="E18" s="54" t="s">
        <v>202</v>
      </c>
      <c r="F18" s="54" t="s">
        <v>202</v>
      </c>
    </row>
    <row r="19" spans="1:6" ht="14.25" customHeight="1" x14ac:dyDescent="0.25">
      <c r="A19" s="77" t="s">
        <v>178</v>
      </c>
      <c r="B19" s="54" t="s">
        <v>202</v>
      </c>
      <c r="C19" s="54" t="s">
        <v>202</v>
      </c>
      <c r="D19" s="54" t="s">
        <v>202</v>
      </c>
      <c r="E19" s="54" t="s">
        <v>202</v>
      </c>
      <c r="F19" s="54" t="s">
        <v>202</v>
      </c>
    </row>
    <row r="20" spans="1:6" ht="15.95" customHeight="1" x14ac:dyDescent="0.25">
      <c r="A20" s="53" t="s">
        <v>8</v>
      </c>
      <c r="B20" s="43">
        <v>411493798.89999998</v>
      </c>
      <c r="C20" s="43">
        <v>412560062.61750001</v>
      </c>
      <c r="D20" s="43">
        <v>397716786.5</v>
      </c>
      <c r="E20" s="43">
        <f>SUM(E17,E14,E11,E8,E5,E2)</f>
        <v>402368989.47599995</v>
      </c>
      <c r="F20" s="43">
        <f>SUM(F17,F14,F11,F8,F5,F2)</f>
        <v>399678509.66050005</v>
      </c>
    </row>
    <row r="21" spans="1:6" ht="15.95" customHeight="1" x14ac:dyDescent="0.25">
      <c r="A21" s="84"/>
      <c r="B21" s="84"/>
      <c r="C21" s="84"/>
      <c r="D21" s="84"/>
      <c r="E21" s="84"/>
      <c r="F21" s="84"/>
    </row>
    <row r="22" spans="1:6" ht="57" customHeight="1" x14ac:dyDescent="0.25">
      <c r="A22" s="85" t="s">
        <v>184</v>
      </c>
      <c r="B22" s="86"/>
      <c r="C22" s="86"/>
      <c r="D22" s="86"/>
      <c r="E22" s="86"/>
      <c r="F22" s="87"/>
    </row>
    <row r="23" spans="1:6" ht="17.25" customHeight="1" x14ac:dyDescent="0.25">
      <c r="A23" s="88" t="s">
        <v>9</v>
      </c>
      <c r="B23" s="89"/>
      <c r="C23" s="89"/>
      <c r="D23" s="89"/>
      <c r="E23" s="89"/>
      <c r="F23" s="90"/>
    </row>
    <row r="24" spans="1:6" ht="15" customHeight="1" x14ac:dyDescent="0.25">
      <c r="A24" s="88" t="s">
        <v>10</v>
      </c>
      <c r="B24" s="89"/>
      <c r="C24" s="89"/>
      <c r="D24" s="89"/>
      <c r="E24" s="89"/>
      <c r="F24" s="90"/>
    </row>
    <row r="25" spans="1:6" ht="15" customHeight="1" x14ac:dyDescent="0.25">
      <c r="A25" s="88" t="s">
        <v>11</v>
      </c>
      <c r="B25" s="89"/>
      <c r="C25" s="89"/>
      <c r="D25" s="89"/>
      <c r="E25" s="89"/>
      <c r="F25" s="90"/>
    </row>
    <row r="26" spans="1:6" ht="15" customHeight="1" x14ac:dyDescent="0.25">
      <c r="A26" s="88" t="s">
        <v>185</v>
      </c>
      <c r="B26" s="89"/>
      <c r="C26" s="89"/>
      <c r="D26" s="89"/>
      <c r="E26" s="89"/>
      <c r="F26" s="90"/>
    </row>
    <row r="27" spans="1:6" ht="24.7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28" sqref="F2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8" t="s">
        <v>63</v>
      </c>
      <c r="B1" s="37" t="s">
        <v>72</v>
      </c>
      <c r="C1" s="37" t="s">
        <v>27</v>
      </c>
      <c r="D1" s="37" t="s">
        <v>28</v>
      </c>
      <c r="E1" s="37" t="s">
        <v>29</v>
      </c>
      <c r="F1" s="37" t="s">
        <v>30</v>
      </c>
      <c r="G1" s="37" t="s">
        <v>31</v>
      </c>
      <c r="H1" s="37" t="s">
        <v>73</v>
      </c>
      <c r="I1" s="37" t="s">
        <v>74</v>
      </c>
      <c r="J1" s="8" t="s">
        <v>8</v>
      </c>
    </row>
    <row r="2" spans="1:10" x14ac:dyDescent="0.25">
      <c r="A2" s="17" t="s">
        <v>65</v>
      </c>
      <c r="B2" s="67">
        <v>177262</v>
      </c>
      <c r="C2" s="67">
        <v>38507</v>
      </c>
      <c r="D2" s="67">
        <v>114429</v>
      </c>
      <c r="E2" s="67">
        <v>179015</v>
      </c>
      <c r="F2" s="67">
        <v>384173</v>
      </c>
      <c r="G2" s="67">
        <v>246304</v>
      </c>
      <c r="H2" s="67">
        <v>170249</v>
      </c>
      <c r="I2" s="67">
        <v>20868</v>
      </c>
      <c r="J2" s="67">
        <v>1330807</v>
      </c>
    </row>
    <row r="3" spans="1:10" x14ac:dyDescent="0.25">
      <c r="A3" s="18" t="s">
        <v>66</v>
      </c>
      <c r="B3" s="67">
        <v>406547</v>
      </c>
      <c r="C3" s="67">
        <v>151402</v>
      </c>
      <c r="D3" s="67">
        <v>82219</v>
      </c>
      <c r="E3" s="67">
        <v>58856</v>
      </c>
      <c r="F3" s="67">
        <v>64705</v>
      </c>
      <c r="G3" s="67">
        <v>89710</v>
      </c>
      <c r="H3" s="67">
        <v>76123</v>
      </c>
      <c r="I3" s="67">
        <v>6091</v>
      </c>
      <c r="J3" s="67">
        <v>935653</v>
      </c>
    </row>
    <row r="4" spans="1:10" x14ac:dyDescent="0.25">
      <c r="A4" s="22" t="s">
        <v>8</v>
      </c>
      <c r="B4" s="63">
        <v>583809</v>
      </c>
      <c r="C4" s="63">
        <v>189909</v>
      </c>
      <c r="D4" s="63">
        <v>196648</v>
      </c>
      <c r="E4" s="63">
        <v>237871</v>
      </c>
      <c r="F4" s="63">
        <v>448878</v>
      </c>
      <c r="G4" s="63">
        <v>336014</v>
      </c>
      <c r="H4" s="63">
        <v>246372</v>
      </c>
      <c r="I4" s="63">
        <v>26959</v>
      </c>
      <c r="J4" s="63">
        <v>2266460</v>
      </c>
    </row>
    <row r="5" spans="1:10" ht="15" customHeight="1" x14ac:dyDescent="0.25">
      <c r="A5" s="107" t="s">
        <v>201</v>
      </c>
      <c r="B5" s="107"/>
      <c r="C5" s="107"/>
      <c r="D5" s="107"/>
      <c r="E5" s="107"/>
      <c r="F5" s="107"/>
      <c r="G5" s="107"/>
      <c r="H5" s="107"/>
      <c r="I5" s="107"/>
      <c r="J5" s="107"/>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1" sqref="D21"/>
    </sheetView>
  </sheetViews>
  <sheetFormatPr defaultRowHeight="15" x14ac:dyDescent="0.25"/>
  <cols>
    <col min="1" max="1" width="24.7109375" customWidth="1"/>
    <col min="2" max="5" width="12.7109375" customWidth="1"/>
  </cols>
  <sheetData>
    <row r="1" spans="1:5" ht="15.75" x14ac:dyDescent="0.25">
      <c r="A1" s="23"/>
      <c r="B1" s="111" t="s">
        <v>75</v>
      </c>
      <c r="C1" s="111"/>
      <c r="D1" s="111" t="s">
        <v>76</v>
      </c>
      <c r="E1" s="111"/>
    </row>
    <row r="2" spans="1:5" x14ac:dyDescent="0.25">
      <c r="A2" s="78" t="s">
        <v>63</v>
      </c>
      <c r="B2" s="78" t="s">
        <v>64</v>
      </c>
      <c r="C2" s="78" t="s">
        <v>1</v>
      </c>
      <c r="D2" s="78" t="s">
        <v>3</v>
      </c>
      <c r="E2" s="78" t="s">
        <v>1</v>
      </c>
    </row>
    <row r="3" spans="1:5" x14ac:dyDescent="0.25">
      <c r="A3" s="17" t="s">
        <v>65</v>
      </c>
      <c r="B3" s="65">
        <v>961720</v>
      </c>
      <c r="C3" s="65">
        <v>254786</v>
      </c>
      <c r="D3" s="65">
        <v>1306918</v>
      </c>
      <c r="E3" s="65">
        <v>138191</v>
      </c>
    </row>
    <row r="4" spans="1:5" x14ac:dyDescent="0.25">
      <c r="A4" s="18" t="s">
        <v>66</v>
      </c>
      <c r="B4" s="72">
        <v>635175</v>
      </c>
      <c r="C4" s="72">
        <v>811887</v>
      </c>
      <c r="D4" s="72">
        <v>61081</v>
      </c>
      <c r="E4" s="72">
        <v>363163</v>
      </c>
    </row>
    <row r="5" spans="1:5" x14ac:dyDescent="0.25">
      <c r="A5" s="22" t="s">
        <v>8</v>
      </c>
      <c r="B5" s="64">
        <v>1596895</v>
      </c>
      <c r="C5" s="64">
        <v>1066673</v>
      </c>
      <c r="D5" s="64">
        <v>1367999</v>
      </c>
      <c r="E5" s="64">
        <v>501354</v>
      </c>
    </row>
    <row r="6" spans="1:5" ht="33.75" customHeight="1" x14ac:dyDescent="0.25">
      <c r="A6" s="106" t="s">
        <v>118</v>
      </c>
      <c r="B6" s="106"/>
      <c r="C6" s="106"/>
      <c r="D6" s="106"/>
      <c r="E6" s="10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6" sqref="C16"/>
    </sheetView>
  </sheetViews>
  <sheetFormatPr defaultRowHeight="15" x14ac:dyDescent="0.25"/>
  <cols>
    <col min="1" max="1" width="24.7109375" customWidth="1"/>
    <col min="2" max="4" width="14.7109375" customWidth="1"/>
  </cols>
  <sheetData>
    <row r="1" spans="1:4" ht="87.75" customHeight="1" x14ac:dyDescent="0.25">
      <c r="A1" s="106" t="s">
        <v>215</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78" t="s">
        <v>63</v>
      </c>
      <c r="B1" s="78" t="s">
        <v>64</v>
      </c>
      <c r="C1" s="78" t="s">
        <v>1</v>
      </c>
      <c r="D1" s="78" t="s">
        <v>100</v>
      </c>
    </row>
    <row r="2" spans="1:4" ht="15.75" customHeight="1" x14ac:dyDescent="0.25">
      <c r="A2" s="18" t="s">
        <v>101</v>
      </c>
      <c r="B2" s="74">
        <v>0</v>
      </c>
      <c r="C2" s="74">
        <v>14192946</v>
      </c>
      <c r="D2" s="74">
        <v>14192946</v>
      </c>
    </row>
    <row r="3" spans="1:4" x14ac:dyDescent="0.25">
      <c r="A3" s="18" t="s">
        <v>102</v>
      </c>
      <c r="B3" s="75">
        <v>0</v>
      </c>
      <c r="C3" s="74">
        <v>425166</v>
      </c>
      <c r="D3" s="74">
        <v>425166</v>
      </c>
    </row>
    <row r="4" spans="1:4" x14ac:dyDescent="0.25">
      <c r="A4" s="17" t="s">
        <v>103</v>
      </c>
      <c r="B4" s="75">
        <v>0</v>
      </c>
      <c r="C4" s="74">
        <v>1344266</v>
      </c>
      <c r="D4" s="74">
        <v>1344266</v>
      </c>
    </row>
    <row r="5" spans="1:4" x14ac:dyDescent="0.25">
      <c r="A5" s="22" t="s">
        <v>8</v>
      </c>
      <c r="B5" s="75">
        <v>0</v>
      </c>
      <c r="C5" s="75">
        <v>15962378</v>
      </c>
      <c r="D5" s="75">
        <v>15962378</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4" sqref="C14"/>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78" t="s">
        <v>63</v>
      </c>
      <c r="B1" s="37" t="s">
        <v>25</v>
      </c>
      <c r="C1" s="37" t="s">
        <v>68</v>
      </c>
      <c r="D1" s="37" t="s">
        <v>23</v>
      </c>
      <c r="E1" s="37" t="s">
        <v>24</v>
      </c>
      <c r="F1" s="37" t="s">
        <v>69</v>
      </c>
      <c r="G1" s="37" t="s">
        <v>26</v>
      </c>
      <c r="H1" s="37" t="s">
        <v>70</v>
      </c>
      <c r="I1" s="37" t="s">
        <v>8</v>
      </c>
    </row>
    <row r="2" spans="1:9" x14ac:dyDescent="0.25">
      <c r="A2" s="18" t="s">
        <v>101</v>
      </c>
      <c r="B2" s="62">
        <v>9381093</v>
      </c>
      <c r="C2" s="62">
        <v>2216198</v>
      </c>
      <c r="D2" s="62">
        <v>588182</v>
      </c>
      <c r="E2" s="62">
        <v>856546</v>
      </c>
      <c r="F2" s="62">
        <v>617756</v>
      </c>
      <c r="G2" s="62">
        <v>146847</v>
      </c>
      <c r="H2" s="62">
        <v>386324</v>
      </c>
      <c r="I2" s="62">
        <v>14192946</v>
      </c>
    </row>
    <row r="3" spans="1:9" x14ac:dyDescent="0.25">
      <c r="A3" s="18" t="s">
        <v>102</v>
      </c>
      <c r="B3" s="62">
        <v>181508</v>
      </c>
      <c r="C3" s="62">
        <v>75568</v>
      </c>
      <c r="D3" s="62">
        <v>62222</v>
      </c>
      <c r="E3" s="62">
        <v>34099</v>
      </c>
      <c r="F3" s="62">
        <v>9179</v>
      </c>
      <c r="G3" s="62">
        <v>27555</v>
      </c>
      <c r="H3" s="62">
        <v>35035</v>
      </c>
      <c r="I3" s="62">
        <v>425166</v>
      </c>
    </row>
    <row r="4" spans="1:9" x14ac:dyDescent="0.25">
      <c r="A4" s="17" t="s">
        <v>103</v>
      </c>
      <c r="B4" s="62">
        <v>343851</v>
      </c>
      <c r="C4" s="62">
        <v>161548</v>
      </c>
      <c r="D4" s="62">
        <v>45000</v>
      </c>
      <c r="E4" s="62">
        <v>62938</v>
      </c>
      <c r="F4" s="62">
        <v>53497</v>
      </c>
      <c r="G4" s="62">
        <v>15718</v>
      </c>
      <c r="H4" s="62">
        <v>661715</v>
      </c>
      <c r="I4" s="62">
        <v>1344266</v>
      </c>
    </row>
    <row r="5" spans="1:9" x14ac:dyDescent="0.25">
      <c r="A5" s="22" t="s">
        <v>8</v>
      </c>
      <c r="B5" s="75">
        <v>9906452</v>
      </c>
      <c r="C5" s="75">
        <v>2453314</v>
      </c>
      <c r="D5" s="75">
        <v>695404</v>
      </c>
      <c r="E5" s="75">
        <v>953583</v>
      </c>
      <c r="F5" s="75">
        <v>680432</v>
      </c>
      <c r="G5" s="75">
        <v>190120</v>
      </c>
      <c r="H5" s="75">
        <v>1083074</v>
      </c>
      <c r="I5" s="75">
        <v>15962378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13" sqref="B1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78" t="s">
        <v>63</v>
      </c>
      <c r="B1" s="37" t="s">
        <v>72</v>
      </c>
      <c r="C1" s="37" t="s">
        <v>27</v>
      </c>
      <c r="D1" s="37" t="s">
        <v>28</v>
      </c>
      <c r="E1" s="37" t="s">
        <v>29</v>
      </c>
      <c r="F1" s="37" t="s">
        <v>30</v>
      </c>
      <c r="G1" s="7" t="s">
        <v>104</v>
      </c>
      <c r="H1" s="8" t="s">
        <v>8</v>
      </c>
    </row>
    <row r="2" spans="1:8" x14ac:dyDescent="0.25">
      <c r="A2" s="18" t="s">
        <v>101</v>
      </c>
      <c r="B2" s="67">
        <v>1303797</v>
      </c>
      <c r="C2" s="67">
        <v>713549</v>
      </c>
      <c r="D2" s="67">
        <v>2599020</v>
      </c>
      <c r="E2" s="67">
        <v>2208013</v>
      </c>
      <c r="F2" s="67">
        <v>3684257</v>
      </c>
      <c r="G2" s="67">
        <v>3684309</v>
      </c>
      <c r="H2" s="67">
        <v>14192946</v>
      </c>
    </row>
    <row r="3" spans="1:8" x14ac:dyDescent="0.25">
      <c r="A3" s="18" t="s">
        <v>102</v>
      </c>
      <c r="B3" s="67">
        <v>14537</v>
      </c>
      <c r="C3" s="67">
        <v>15752</v>
      </c>
      <c r="D3" s="67">
        <v>24102</v>
      </c>
      <c r="E3" s="67">
        <v>47986</v>
      </c>
      <c r="F3" s="67">
        <v>118709</v>
      </c>
      <c r="G3" s="67">
        <v>204080</v>
      </c>
      <c r="H3" s="67">
        <v>425166</v>
      </c>
    </row>
    <row r="4" spans="1:8" x14ac:dyDescent="0.25">
      <c r="A4" s="17" t="s">
        <v>103</v>
      </c>
      <c r="B4" s="67">
        <v>148960</v>
      </c>
      <c r="C4" s="67">
        <v>87164</v>
      </c>
      <c r="D4" s="67">
        <v>194625</v>
      </c>
      <c r="E4" s="67">
        <v>261041</v>
      </c>
      <c r="F4" s="67">
        <v>412711</v>
      </c>
      <c r="G4" s="67">
        <v>239764</v>
      </c>
      <c r="H4" s="67">
        <v>1344266</v>
      </c>
    </row>
    <row r="5" spans="1:8" x14ac:dyDescent="0.25">
      <c r="A5" s="22" t="s">
        <v>8</v>
      </c>
      <c r="B5" s="63">
        <v>1467294</v>
      </c>
      <c r="C5" s="63">
        <v>816465</v>
      </c>
      <c r="D5" s="63">
        <v>2817747</v>
      </c>
      <c r="E5" s="63">
        <v>2517040</v>
      </c>
      <c r="F5" s="63">
        <v>4215677</v>
      </c>
      <c r="G5" s="63">
        <v>4128153</v>
      </c>
      <c r="H5" s="63">
        <v>15962378</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5" sqref="C15"/>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78" t="s">
        <v>63</v>
      </c>
      <c r="B2" s="78" t="s">
        <v>64</v>
      </c>
      <c r="C2" s="78" t="s">
        <v>1</v>
      </c>
      <c r="D2" s="78" t="s">
        <v>3</v>
      </c>
      <c r="E2" s="78" t="s">
        <v>1</v>
      </c>
    </row>
    <row r="3" spans="1:5" x14ac:dyDescent="0.25">
      <c r="A3" s="18" t="s">
        <v>101</v>
      </c>
      <c r="B3" s="72">
        <v>0</v>
      </c>
      <c r="C3" s="72">
        <v>26089861</v>
      </c>
      <c r="D3" s="74">
        <v>0</v>
      </c>
      <c r="E3" s="74">
        <v>2296030</v>
      </c>
    </row>
    <row r="4" spans="1:5" x14ac:dyDescent="0.25">
      <c r="A4" s="18" t="s">
        <v>102</v>
      </c>
      <c r="B4" s="72">
        <v>0</v>
      </c>
      <c r="C4" s="72">
        <v>479177</v>
      </c>
      <c r="D4" s="74">
        <v>0</v>
      </c>
      <c r="E4" s="74">
        <v>371154</v>
      </c>
    </row>
    <row r="5" spans="1:5" x14ac:dyDescent="0.25">
      <c r="A5" s="17" t="s">
        <v>103</v>
      </c>
      <c r="B5" s="65">
        <v>0</v>
      </c>
      <c r="C5" s="65">
        <v>1993198</v>
      </c>
      <c r="D5" s="74">
        <v>0</v>
      </c>
      <c r="E5" s="74">
        <v>695335</v>
      </c>
    </row>
    <row r="6" spans="1:5" x14ac:dyDescent="0.25">
      <c r="A6" s="22" t="s">
        <v>8</v>
      </c>
      <c r="B6" s="73">
        <v>0</v>
      </c>
      <c r="C6" s="73">
        <v>28562236</v>
      </c>
      <c r="D6" s="73">
        <v>0</v>
      </c>
      <c r="E6" s="73">
        <v>3362519</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5" sqref="C15"/>
    </sheetView>
  </sheetViews>
  <sheetFormatPr defaultRowHeight="15" x14ac:dyDescent="0.25"/>
  <cols>
    <col min="1" max="1" width="24.7109375" customWidth="1"/>
    <col min="2" max="4" width="14.7109375" customWidth="1"/>
  </cols>
  <sheetData>
    <row r="1" spans="1:4" ht="73.5" customHeight="1" x14ac:dyDescent="0.25">
      <c r="A1" s="106" t="s">
        <v>212</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78" t="s">
        <v>63</v>
      </c>
      <c r="B1" s="78" t="s">
        <v>64</v>
      </c>
      <c r="C1" s="78" t="s">
        <v>1</v>
      </c>
      <c r="D1" s="78" t="s">
        <v>8</v>
      </c>
    </row>
    <row r="2" spans="1:4" ht="15.75" customHeight="1" x14ac:dyDescent="0.25">
      <c r="A2" s="18" t="s">
        <v>101</v>
      </c>
      <c r="B2" s="74">
        <v>0</v>
      </c>
      <c r="C2" s="74">
        <v>570</v>
      </c>
      <c r="D2" s="74">
        <v>570</v>
      </c>
    </row>
    <row r="3" spans="1:4" x14ac:dyDescent="0.25">
      <c r="A3" s="18" t="s">
        <v>102</v>
      </c>
      <c r="B3" s="75">
        <v>0</v>
      </c>
      <c r="C3" s="74">
        <v>72</v>
      </c>
      <c r="D3" s="74">
        <v>72</v>
      </c>
    </row>
    <row r="4" spans="1:4" x14ac:dyDescent="0.25">
      <c r="A4" s="17" t="s">
        <v>103</v>
      </c>
      <c r="B4" s="75">
        <v>0</v>
      </c>
      <c r="C4" s="74">
        <v>292</v>
      </c>
      <c r="D4" s="74">
        <v>292</v>
      </c>
    </row>
    <row r="5" spans="1:4" x14ac:dyDescent="0.25">
      <c r="A5" s="22" t="s">
        <v>8</v>
      </c>
      <c r="B5" s="75">
        <v>0</v>
      </c>
      <c r="C5" s="75">
        <v>934</v>
      </c>
      <c r="D5" s="75">
        <v>934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78" t="s">
        <v>63</v>
      </c>
      <c r="B1" s="37" t="s">
        <v>25</v>
      </c>
      <c r="C1" s="37" t="s">
        <v>68</v>
      </c>
      <c r="D1" s="37" t="s">
        <v>23</v>
      </c>
      <c r="E1" s="37" t="s">
        <v>24</v>
      </c>
      <c r="F1" s="37" t="s">
        <v>69</v>
      </c>
      <c r="G1" s="37" t="s">
        <v>26</v>
      </c>
      <c r="H1" s="37" t="s">
        <v>70</v>
      </c>
      <c r="I1" s="37" t="s">
        <v>8</v>
      </c>
    </row>
    <row r="2" spans="1:9" x14ac:dyDescent="0.25">
      <c r="A2" s="18" t="s">
        <v>101</v>
      </c>
      <c r="B2" s="62">
        <v>189</v>
      </c>
      <c r="C2" s="62">
        <v>66</v>
      </c>
      <c r="D2" s="62">
        <v>41</v>
      </c>
      <c r="E2" s="62">
        <v>119</v>
      </c>
      <c r="F2" s="62">
        <v>65</v>
      </c>
      <c r="G2" s="62">
        <v>40</v>
      </c>
      <c r="H2" s="62">
        <v>50</v>
      </c>
      <c r="I2" s="62">
        <v>570</v>
      </c>
    </row>
    <row r="3" spans="1:9" x14ac:dyDescent="0.25">
      <c r="A3" s="18" t="s">
        <v>102</v>
      </c>
      <c r="B3" s="62">
        <v>26</v>
      </c>
      <c r="C3" s="62">
        <v>15</v>
      </c>
      <c r="D3" s="62">
        <v>3</v>
      </c>
      <c r="E3" s="62">
        <v>0</v>
      </c>
      <c r="F3" s="62">
        <v>0</v>
      </c>
      <c r="G3" s="62">
        <v>2</v>
      </c>
      <c r="H3" s="62">
        <v>26</v>
      </c>
      <c r="I3" s="62">
        <v>72</v>
      </c>
    </row>
    <row r="4" spans="1:9" x14ac:dyDescent="0.25">
      <c r="A4" s="17" t="s">
        <v>103</v>
      </c>
      <c r="B4" s="62">
        <v>74</v>
      </c>
      <c r="C4" s="62">
        <v>1</v>
      </c>
      <c r="D4" s="62">
        <v>1</v>
      </c>
      <c r="E4" s="62">
        <v>0</v>
      </c>
      <c r="F4" s="62">
        <v>0</v>
      </c>
      <c r="G4" s="62">
        <v>0</v>
      </c>
      <c r="H4" s="62">
        <v>216</v>
      </c>
      <c r="I4" s="62">
        <v>292</v>
      </c>
    </row>
    <row r="5" spans="1:9" x14ac:dyDescent="0.25">
      <c r="A5" s="22" t="s">
        <v>8</v>
      </c>
      <c r="B5" s="75">
        <v>289</v>
      </c>
      <c r="C5" s="75">
        <v>82</v>
      </c>
      <c r="D5" s="75">
        <v>45</v>
      </c>
      <c r="E5" s="75">
        <v>119</v>
      </c>
      <c r="F5" s="75">
        <v>65</v>
      </c>
      <c r="G5" s="75">
        <v>42</v>
      </c>
      <c r="H5" s="75">
        <v>292</v>
      </c>
      <c r="I5" s="75">
        <v>934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2"/>
      <c r="B1" s="76" t="s">
        <v>203</v>
      </c>
      <c r="C1" s="76" t="s">
        <v>204</v>
      </c>
      <c r="D1" s="76" t="s">
        <v>206</v>
      </c>
      <c r="E1" s="76" t="s">
        <v>210</v>
      </c>
      <c r="F1" s="76" t="s">
        <v>211</v>
      </c>
    </row>
    <row r="2" spans="1:6" x14ac:dyDescent="0.25">
      <c r="A2" s="51" t="s">
        <v>52</v>
      </c>
      <c r="B2" s="60">
        <v>697784147.69999993</v>
      </c>
      <c r="C2" s="60">
        <v>700078388.08000004</v>
      </c>
      <c r="D2" s="60">
        <v>671031451.10000002</v>
      </c>
      <c r="E2" s="60">
        <f>SUM(E3:E4)</f>
        <v>681409029.17999995</v>
      </c>
      <c r="F2" s="60">
        <f>SUM(F3:F4)</f>
        <v>676136211.41999996</v>
      </c>
    </row>
    <row r="3" spans="1:6" x14ac:dyDescent="0.25">
      <c r="A3" s="77" t="s">
        <v>186</v>
      </c>
      <c r="B3" s="61">
        <v>572243837.39999998</v>
      </c>
      <c r="C3" s="61">
        <v>583197570.60000002</v>
      </c>
      <c r="D3" s="61">
        <v>556141562.70000005</v>
      </c>
      <c r="E3" s="61">
        <v>564848860.52999997</v>
      </c>
      <c r="F3" s="61">
        <v>558965691.13999999</v>
      </c>
    </row>
    <row r="4" spans="1:6" x14ac:dyDescent="0.25">
      <c r="A4" s="77" t="s">
        <v>138</v>
      </c>
      <c r="B4" s="61">
        <v>125540310.3</v>
      </c>
      <c r="C4" s="61">
        <v>116880817.48</v>
      </c>
      <c r="D4" s="61">
        <v>114889888.40000001</v>
      </c>
      <c r="E4" s="61">
        <v>116560168.65000001</v>
      </c>
      <c r="F4" s="61">
        <v>117170520.28</v>
      </c>
    </row>
    <row r="5" spans="1:6" x14ac:dyDescent="0.25">
      <c r="A5" s="53" t="s">
        <v>2</v>
      </c>
      <c r="B5" s="60">
        <v>32712345</v>
      </c>
      <c r="C5" s="60">
        <v>32654281.0583</v>
      </c>
      <c r="D5" s="60">
        <v>32401738</v>
      </c>
      <c r="E5" s="60">
        <f>SUM(E6:E7)</f>
        <v>32070203.679899998</v>
      </c>
      <c r="F5" s="60">
        <f>SUM(F6:F7)</f>
        <v>31924755.060000002</v>
      </c>
    </row>
    <row r="6" spans="1:6" x14ac:dyDescent="0.25">
      <c r="A6" s="77" t="s">
        <v>187</v>
      </c>
      <c r="B6" s="61">
        <v>29165882</v>
      </c>
      <c r="C6" s="61">
        <v>29472694.671999998</v>
      </c>
      <c r="D6" s="61">
        <v>29042953</v>
      </c>
      <c r="E6" s="61">
        <v>28697052.432</v>
      </c>
      <c r="F6" s="61">
        <v>28562236.089000002</v>
      </c>
    </row>
    <row r="7" spans="1:6" x14ac:dyDescent="0.25">
      <c r="A7" s="77" t="s">
        <v>138</v>
      </c>
      <c r="B7" s="61">
        <v>3546463</v>
      </c>
      <c r="C7" s="61">
        <v>3181586.3862999999</v>
      </c>
      <c r="D7" s="61">
        <v>3358785</v>
      </c>
      <c r="E7" s="61">
        <v>3373151.2478999998</v>
      </c>
      <c r="F7" s="61">
        <v>3362518.9709999999</v>
      </c>
    </row>
    <row r="8" spans="1:6" x14ac:dyDescent="0.25">
      <c r="A8" s="53" t="s">
        <v>5</v>
      </c>
      <c r="B8" s="60">
        <v>17351102</v>
      </c>
      <c r="C8" s="60">
        <v>17247456.0975</v>
      </c>
      <c r="D8" s="60">
        <v>16860385</v>
      </c>
      <c r="E8" s="60">
        <f>SUM(E9:E10)</f>
        <v>16118746.0919</v>
      </c>
      <c r="F8" s="60">
        <f>SUM(F9:F10)</f>
        <v>16156052.840600001</v>
      </c>
    </row>
    <row r="9" spans="1:6" x14ac:dyDescent="0.25">
      <c r="A9" s="77" t="s">
        <v>187</v>
      </c>
      <c r="B9" s="61">
        <v>13425965</v>
      </c>
      <c r="C9" s="61">
        <v>13317728.301000001</v>
      </c>
      <c r="D9" s="61">
        <v>12957592</v>
      </c>
      <c r="E9" s="61">
        <v>12329270.583000001</v>
      </c>
      <c r="F9" s="61">
        <v>12241093.024</v>
      </c>
    </row>
    <row r="10" spans="1:6" x14ac:dyDescent="0.25">
      <c r="A10" s="77" t="s">
        <v>138</v>
      </c>
      <c r="B10" s="61">
        <v>3925137</v>
      </c>
      <c r="C10" s="61">
        <v>3929727.7965000002</v>
      </c>
      <c r="D10" s="61">
        <v>3902793</v>
      </c>
      <c r="E10" s="61">
        <v>3789475.5088999998</v>
      </c>
      <c r="F10" s="61">
        <v>3914959.8166</v>
      </c>
    </row>
    <row r="11" spans="1:6" x14ac:dyDescent="0.25">
      <c r="A11" s="53" t="s">
        <v>181</v>
      </c>
      <c r="B11" s="60">
        <v>62900000</v>
      </c>
      <c r="C11" s="60">
        <v>62900000</v>
      </c>
      <c r="D11" s="60">
        <v>62900000</v>
      </c>
      <c r="E11" s="60">
        <v>62900000</v>
      </c>
      <c r="F11" s="60">
        <v>62900000</v>
      </c>
    </row>
    <row r="12" spans="1:6" x14ac:dyDescent="0.25">
      <c r="A12" s="77" t="s">
        <v>187</v>
      </c>
      <c r="B12" s="61" t="s">
        <v>4</v>
      </c>
      <c r="C12" s="61" t="s">
        <v>4</v>
      </c>
      <c r="D12" s="61" t="s">
        <v>4</v>
      </c>
      <c r="E12" s="61" t="s">
        <v>4</v>
      </c>
      <c r="F12" s="61" t="s">
        <v>4</v>
      </c>
    </row>
    <row r="13" spans="1:6" x14ac:dyDescent="0.25">
      <c r="A13" s="77" t="s">
        <v>138</v>
      </c>
      <c r="B13" s="61" t="s">
        <v>4</v>
      </c>
      <c r="C13" s="61" t="s">
        <v>4</v>
      </c>
      <c r="D13" s="61" t="s">
        <v>4</v>
      </c>
      <c r="E13" s="61" t="s">
        <v>4</v>
      </c>
      <c r="F13" s="61" t="s">
        <v>4</v>
      </c>
    </row>
    <row r="14" spans="1:6" x14ac:dyDescent="0.25">
      <c r="A14" s="53" t="s">
        <v>182</v>
      </c>
      <c r="B14" s="60">
        <v>8840000</v>
      </c>
      <c r="C14" s="60">
        <v>8840000</v>
      </c>
      <c r="D14" s="60">
        <v>8840000</v>
      </c>
      <c r="E14" s="60">
        <v>8840000</v>
      </c>
      <c r="F14" s="60">
        <v>8840000</v>
      </c>
    </row>
    <row r="15" spans="1:6" x14ac:dyDescent="0.25">
      <c r="A15" s="77" t="s">
        <v>187</v>
      </c>
      <c r="B15" s="61" t="s">
        <v>4</v>
      </c>
      <c r="C15" s="61" t="s">
        <v>4</v>
      </c>
      <c r="D15" s="61" t="s">
        <v>4</v>
      </c>
      <c r="E15" s="61" t="s">
        <v>4</v>
      </c>
      <c r="F15" s="61" t="s">
        <v>4</v>
      </c>
    </row>
    <row r="16" spans="1:6" x14ac:dyDescent="0.25">
      <c r="A16" s="77" t="s">
        <v>138</v>
      </c>
      <c r="B16" s="61" t="s">
        <v>4</v>
      </c>
      <c r="C16" s="61" t="s">
        <v>4</v>
      </c>
      <c r="D16" s="61" t="s">
        <v>4</v>
      </c>
      <c r="E16" s="61" t="s">
        <v>4</v>
      </c>
      <c r="F16" s="61" t="s">
        <v>4</v>
      </c>
    </row>
    <row r="17" spans="1:6" ht="25.5" x14ac:dyDescent="0.25">
      <c r="A17" s="53" t="s">
        <v>183</v>
      </c>
      <c r="B17" s="60">
        <v>3400000</v>
      </c>
      <c r="C17" s="60">
        <v>3400000</v>
      </c>
      <c r="D17" s="60">
        <v>3400000</v>
      </c>
      <c r="E17" s="60">
        <v>3400000</v>
      </c>
      <c r="F17" s="60">
        <v>3400000</v>
      </c>
    </row>
    <row r="18" spans="1:6" x14ac:dyDescent="0.25">
      <c r="A18" s="77" t="s">
        <v>187</v>
      </c>
      <c r="B18" s="61" t="s">
        <v>4</v>
      </c>
      <c r="C18" s="61" t="s">
        <v>4</v>
      </c>
      <c r="D18" s="61" t="s">
        <v>4</v>
      </c>
      <c r="E18" s="61" t="s">
        <v>4</v>
      </c>
      <c r="F18" s="61" t="s">
        <v>4</v>
      </c>
    </row>
    <row r="19" spans="1:6" x14ac:dyDescent="0.25">
      <c r="A19" s="77" t="s">
        <v>138</v>
      </c>
      <c r="B19" s="61" t="s">
        <v>4</v>
      </c>
      <c r="C19" s="61" t="s">
        <v>4</v>
      </c>
      <c r="D19" s="61" t="s">
        <v>4</v>
      </c>
      <c r="E19" s="61" t="s">
        <v>4</v>
      </c>
      <c r="F19" s="61" t="s">
        <v>4</v>
      </c>
    </row>
    <row r="20" spans="1:6" x14ac:dyDescent="0.25">
      <c r="A20" s="53" t="s">
        <v>8</v>
      </c>
      <c r="B20" s="60">
        <v>822987594.69999993</v>
      </c>
      <c r="C20" s="60">
        <v>825120125.23580003</v>
      </c>
      <c r="D20" s="60">
        <v>795433574.10000002</v>
      </c>
      <c r="E20" s="60">
        <f>SUM(E17,E14,E11,E8,E5,E2)</f>
        <v>804737978.95179999</v>
      </c>
      <c r="F20" s="60">
        <f>SUM(F17,F14,F11,F8,F5,F2)</f>
        <v>799357019.32059991</v>
      </c>
    </row>
    <row r="21" spans="1:6" x14ac:dyDescent="0.25">
      <c r="A21" s="91"/>
      <c r="B21" s="92"/>
      <c r="C21" s="92"/>
      <c r="D21" s="92"/>
      <c r="E21" s="92"/>
      <c r="F21" s="93"/>
    </row>
    <row r="22" spans="1:6" ht="104.25" customHeight="1" x14ac:dyDescent="0.25">
      <c r="A22" s="94" t="s">
        <v>188</v>
      </c>
      <c r="B22" s="94"/>
      <c r="C22" s="94"/>
      <c r="D22" s="94"/>
      <c r="E22" s="94"/>
      <c r="F22" s="94"/>
    </row>
    <row r="23" spans="1:6" ht="15.95" customHeight="1" x14ac:dyDescent="0.25">
      <c r="A23" s="94" t="s">
        <v>13</v>
      </c>
      <c r="B23" s="94"/>
      <c r="C23" s="94"/>
      <c r="D23" s="94"/>
      <c r="E23" s="94"/>
      <c r="F23" s="94"/>
    </row>
    <row r="24" spans="1:6" ht="15.95" customHeight="1" x14ac:dyDescent="0.25">
      <c r="A24" s="94" t="s">
        <v>14</v>
      </c>
      <c r="B24" s="94"/>
      <c r="C24" s="94"/>
      <c r="D24" s="94"/>
      <c r="E24" s="94"/>
      <c r="F24" s="94"/>
    </row>
    <row r="25" spans="1:6" ht="15.95" customHeight="1" x14ac:dyDescent="0.25">
      <c r="A25" s="94" t="s">
        <v>11</v>
      </c>
      <c r="B25" s="94"/>
      <c r="C25" s="94"/>
      <c r="D25" s="94"/>
      <c r="E25" s="94"/>
      <c r="F25" s="94"/>
    </row>
    <row r="26" spans="1:6" ht="15.95" customHeight="1" x14ac:dyDescent="0.25">
      <c r="A26" s="94" t="s">
        <v>185</v>
      </c>
      <c r="B26" s="94"/>
      <c r="C26" s="94"/>
      <c r="D26" s="94"/>
      <c r="E26" s="94"/>
      <c r="F26" s="94"/>
    </row>
    <row r="27" spans="1:6" ht="32.2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12" sqref="A1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8" t="s">
        <v>63</v>
      </c>
      <c r="B1" s="37" t="s">
        <v>72</v>
      </c>
      <c r="C1" s="37" t="s">
        <v>27</v>
      </c>
      <c r="D1" s="37" t="s">
        <v>28</v>
      </c>
      <c r="E1" s="37" t="s">
        <v>29</v>
      </c>
      <c r="F1" s="37" t="s">
        <v>30</v>
      </c>
      <c r="G1" s="37" t="s">
        <v>31</v>
      </c>
      <c r="H1" s="37" t="s">
        <v>73</v>
      </c>
      <c r="I1" s="37" t="s">
        <v>74</v>
      </c>
      <c r="J1" s="8" t="s">
        <v>8</v>
      </c>
    </row>
    <row r="2" spans="1:10" x14ac:dyDescent="0.25">
      <c r="A2" s="18" t="s">
        <v>101</v>
      </c>
      <c r="B2" s="67">
        <v>19</v>
      </c>
      <c r="C2" s="67">
        <v>10</v>
      </c>
      <c r="D2" s="67">
        <v>77</v>
      </c>
      <c r="E2" s="67">
        <v>47</v>
      </c>
      <c r="F2" s="67">
        <v>86</v>
      </c>
      <c r="G2" s="67">
        <v>149</v>
      </c>
      <c r="H2" s="67">
        <v>158</v>
      </c>
      <c r="I2" s="67">
        <v>24</v>
      </c>
      <c r="J2" s="67">
        <v>570</v>
      </c>
    </row>
    <row r="3" spans="1:10" x14ac:dyDescent="0.25">
      <c r="A3" s="18" t="s">
        <v>102</v>
      </c>
      <c r="B3" s="67">
        <v>10</v>
      </c>
      <c r="C3" s="67">
        <v>3</v>
      </c>
      <c r="D3" s="67">
        <v>8</v>
      </c>
      <c r="E3" s="67">
        <v>0</v>
      </c>
      <c r="F3" s="67">
        <v>14</v>
      </c>
      <c r="G3" s="67">
        <v>30</v>
      </c>
      <c r="H3" s="67">
        <v>7</v>
      </c>
      <c r="I3" s="67">
        <v>0</v>
      </c>
      <c r="J3" s="67">
        <v>72</v>
      </c>
    </row>
    <row r="4" spans="1:10" x14ac:dyDescent="0.25">
      <c r="A4" s="17" t="s">
        <v>103</v>
      </c>
      <c r="B4" s="67">
        <v>6</v>
      </c>
      <c r="C4" s="67">
        <v>6</v>
      </c>
      <c r="D4" s="67">
        <v>88</v>
      </c>
      <c r="E4" s="67">
        <v>70</v>
      </c>
      <c r="F4" s="67">
        <v>43</v>
      </c>
      <c r="G4" s="67">
        <v>65</v>
      </c>
      <c r="H4" s="67">
        <v>14</v>
      </c>
      <c r="I4" s="67">
        <v>0</v>
      </c>
      <c r="J4" s="67">
        <v>292</v>
      </c>
    </row>
    <row r="5" spans="1:10" x14ac:dyDescent="0.25">
      <c r="A5" s="22" t="s">
        <v>8</v>
      </c>
      <c r="B5" s="55">
        <v>35</v>
      </c>
      <c r="C5" s="55">
        <v>19</v>
      </c>
      <c r="D5" s="55">
        <v>173</v>
      </c>
      <c r="E5" s="55">
        <v>117</v>
      </c>
      <c r="F5" s="55">
        <v>143</v>
      </c>
      <c r="G5" s="55">
        <v>244</v>
      </c>
      <c r="H5" s="55">
        <v>179</v>
      </c>
      <c r="I5" s="55">
        <v>24</v>
      </c>
      <c r="J5" s="55">
        <v>934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78" t="s">
        <v>63</v>
      </c>
      <c r="B2" s="78" t="s">
        <v>64</v>
      </c>
      <c r="C2" s="78" t="s">
        <v>1</v>
      </c>
      <c r="D2" s="78" t="s">
        <v>3</v>
      </c>
      <c r="E2" s="78" t="s">
        <v>1</v>
      </c>
    </row>
    <row r="3" spans="1:5" x14ac:dyDescent="0.25">
      <c r="A3" s="18" t="s">
        <v>101</v>
      </c>
      <c r="B3" s="72">
        <v>0</v>
      </c>
      <c r="C3" s="72">
        <v>839</v>
      </c>
      <c r="D3" s="74">
        <v>0</v>
      </c>
      <c r="E3" s="74">
        <v>301</v>
      </c>
    </row>
    <row r="4" spans="1:5" x14ac:dyDescent="0.25">
      <c r="A4" s="18" t="s">
        <v>102</v>
      </c>
      <c r="B4" s="72">
        <v>0</v>
      </c>
      <c r="C4" s="72">
        <v>54</v>
      </c>
      <c r="D4" s="74">
        <v>0</v>
      </c>
      <c r="E4" s="74">
        <v>90</v>
      </c>
    </row>
    <row r="5" spans="1:5" x14ac:dyDescent="0.25">
      <c r="A5" s="17" t="s">
        <v>103</v>
      </c>
      <c r="B5" s="65">
        <v>0</v>
      </c>
      <c r="C5" s="65">
        <v>415</v>
      </c>
      <c r="D5" s="74">
        <v>0</v>
      </c>
      <c r="E5" s="74">
        <v>169</v>
      </c>
    </row>
    <row r="6" spans="1:5" x14ac:dyDescent="0.25">
      <c r="A6" s="22" t="s">
        <v>8</v>
      </c>
      <c r="B6" s="73">
        <v>0</v>
      </c>
      <c r="C6" s="73">
        <v>1308</v>
      </c>
      <c r="D6" s="73">
        <v>0</v>
      </c>
      <c r="E6" s="73">
        <v>560</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7" sqref="B17"/>
    </sheetView>
  </sheetViews>
  <sheetFormatPr defaultRowHeight="15" x14ac:dyDescent="0.25"/>
  <cols>
    <col min="1" max="1" width="24.7109375" customWidth="1"/>
    <col min="2" max="4" width="14.7109375" customWidth="1"/>
  </cols>
  <sheetData>
    <row r="1" spans="1:4" ht="73.5" customHeight="1" x14ac:dyDescent="0.25">
      <c r="A1" s="115" t="s">
        <v>213</v>
      </c>
      <c r="B1" s="115"/>
      <c r="C1" s="115"/>
      <c r="D1" s="115"/>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11" sqref="B11"/>
    </sheetView>
  </sheetViews>
  <sheetFormatPr defaultRowHeight="15" x14ac:dyDescent="0.25"/>
  <cols>
    <col min="1" max="1" width="24.7109375" customWidth="1"/>
    <col min="2" max="4" width="14.7109375" customWidth="1"/>
  </cols>
  <sheetData>
    <row r="1" spans="1:4" x14ac:dyDescent="0.25">
      <c r="A1" s="78" t="s">
        <v>63</v>
      </c>
      <c r="B1" s="78" t="s">
        <v>64</v>
      </c>
      <c r="C1" s="78" t="s">
        <v>1</v>
      </c>
      <c r="D1" s="78" t="s">
        <v>8</v>
      </c>
    </row>
    <row r="2" spans="1:4" x14ac:dyDescent="0.25">
      <c r="A2" s="26" t="s">
        <v>124</v>
      </c>
      <c r="B2" s="74">
        <v>0</v>
      </c>
      <c r="C2" s="67">
        <v>64286</v>
      </c>
      <c r="D2" s="67">
        <v>64286</v>
      </c>
    </row>
    <row r="3" spans="1:4" x14ac:dyDescent="0.25">
      <c r="A3" s="26" t="s">
        <v>125</v>
      </c>
      <c r="B3" s="74">
        <v>0</v>
      </c>
      <c r="C3" s="67">
        <v>5957</v>
      </c>
      <c r="D3" s="67">
        <v>5957</v>
      </c>
    </row>
    <row r="4" spans="1:4" x14ac:dyDescent="0.25">
      <c r="A4" s="26" t="s">
        <v>126</v>
      </c>
      <c r="B4" s="74">
        <v>0</v>
      </c>
      <c r="C4" s="67">
        <v>9372</v>
      </c>
      <c r="D4" s="67">
        <v>9372</v>
      </c>
    </row>
    <row r="5" spans="1:4" ht="15.75" customHeight="1" x14ac:dyDescent="0.25">
      <c r="A5" s="22" t="s">
        <v>8</v>
      </c>
      <c r="B5" s="74">
        <v>0</v>
      </c>
      <c r="C5" s="66">
        <v>79615</v>
      </c>
      <c r="D5" s="66">
        <v>79615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10" sqref="B1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78" t="s">
        <v>63</v>
      </c>
      <c r="B1" s="37" t="s">
        <v>25</v>
      </c>
      <c r="C1" s="37" t="s">
        <v>68</v>
      </c>
      <c r="D1" s="37" t="s">
        <v>23</v>
      </c>
      <c r="E1" s="37" t="s">
        <v>24</v>
      </c>
      <c r="F1" s="37" t="s">
        <v>69</v>
      </c>
      <c r="G1" s="37" t="s">
        <v>26</v>
      </c>
      <c r="H1" s="37" t="s">
        <v>70</v>
      </c>
      <c r="I1" s="37" t="s">
        <v>8</v>
      </c>
    </row>
    <row r="2" spans="1:9" ht="15.75" thickBot="1" x14ac:dyDescent="0.3">
      <c r="A2" s="27" t="s">
        <v>127</v>
      </c>
      <c r="B2" s="68">
        <v>21846</v>
      </c>
      <c r="C2" s="68">
        <v>11498</v>
      </c>
      <c r="D2" s="68">
        <v>5043</v>
      </c>
      <c r="E2" s="68">
        <v>16491</v>
      </c>
      <c r="F2" s="68">
        <v>8805</v>
      </c>
      <c r="G2" s="68">
        <v>5216</v>
      </c>
      <c r="H2" s="68">
        <v>10716</v>
      </c>
      <c r="I2" s="69">
        <v>79615</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E15" sqref="E1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78" t="s">
        <v>63</v>
      </c>
      <c r="B1" s="37" t="s">
        <v>72</v>
      </c>
      <c r="C1" s="37" t="s">
        <v>27</v>
      </c>
      <c r="D1" s="37" t="s">
        <v>28</v>
      </c>
      <c r="E1" s="37" t="s">
        <v>29</v>
      </c>
      <c r="F1" s="37" t="s">
        <v>30</v>
      </c>
      <c r="G1" s="7" t="s">
        <v>31</v>
      </c>
      <c r="H1" s="8" t="s">
        <v>73</v>
      </c>
      <c r="I1" s="8" t="s">
        <v>74</v>
      </c>
      <c r="J1" s="8" t="s">
        <v>8</v>
      </c>
    </row>
    <row r="2" spans="1:10" ht="15.75" thickBot="1" x14ac:dyDescent="0.3">
      <c r="A2" s="28" t="s">
        <v>128</v>
      </c>
      <c r="B2" s="70">
        <v>9758</v>
      </c>
      <c r="C2" s="70">
        <v>2890</v>
      </c>
      <c r="D2" s="70">
        <v>21977</v>
      </c>
      <c r="E2" s="70">
        <v>8115</v>
      </c>
      <c r="F2" s="70">
        <v>8149</v>
      </c>
      <c r="G2" s="70">
        <v>13435</v>
      </c>
      <c r="H2" s="70">
        <v>13670</v>
      </c>
      <c r="I2" s="70">
        <v>1623</v>
      </c>
      <c r="J2" s="71">
        <v>79615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78" t="s">
        <v>63</v>
      </c>
      <c r="B2" s="78" t="s">
        <v>64</v>
      </c>
      <c r="C2" s="78" t="s">
        <v>1</v>
      </c>
      <c r="D2" s="78" t="s">
        <v>3</v>
      </c>
      <c r="E2" s="78" t="s">
        <v>1</v>
      </c>
    </row>
    <row r="3" spans="1:5" x14ac:dyDescent="0.25">
      <c r="A3" s="26" t="s">
        <v>101</v>
      </c>
      <c r="B3" s="72">
        <v>0</v>
      </c>
      <c r="C3" s="72">
        <v>91972</v>
      </c>
      <c r="D3" s="72">
        <v>0</v>
      </c>
      <c r="E3" s="72">
        <v>36599</v>
      </c>
    </row>
    <row r="4" spans="1:5" x14ac:dyDescent="0.25">
      <c r="A4" s="26" t="s">
        <v>102</v>
      </c>
      <c r="B4" s="72">
        <v>0</v>
      </c>
      <c r="C4" s="72">
        <v>3282</v>
      </c>
      <c r="D4" s="72">
        <v>0</v>
      </c>
      <c r="E4" s="72">
        <v>8632</v>
      </c>
    </row>
    <row r="5" spans="1:5" x14ac:dyDescent="0.25">
      <c r="A5" s="26" t="s">
        <v>103</v>
      </c>
      <c r="B5" s="72">
        <v>0</v>
      </c>
      <c r="C5" s="72">
        <v>13140</v>
      </c>
      <c r="D5" s="72">
        <v>0</v>
      </c>
      <c r="E5" s="72">
        <v>5605</v>
      </c>
    </row>
    <row r="6" spans="1:5" x14ac:dyDescent="0.25">
      <c r="A6" s="22" t="s">
        <v>8</v>
      </c>
      <c r="B6" s="73">
        <v>0</v>
      </c>
      <c r="C6" s="73">
        <v>108394</v>
      </c>
      <c r="D6" s="73">
        <v>0</v>
      </c>
      <c r="E6" s="73">
        <v>50836</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6" sqref="C16"/>
    </sheetView>
  </sheetViews>
  <sheetFormatPr defaultRowHeight="15" x14ac:dyDescent="0.25"/>
  <cols>
    <col min="1" max="1" width="24.7109375" customWidth="1"/>
    <col min="2" max="4" width="14.7109375" customWidth="1"/>
  </cols>
  <sheetData>
    <row r="1" spans="1:4" ht="87.75" customHeight="1" x14ac:dyDescent="0.25">
      <c r="A1" s="106" t="s">
        <v>215</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0" sqref="A1:D10"/>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79" t="s">
        <v>133</v>
      </c>
      <c r="B1" s="37" t="s">
        <v>134</v>
      </c>
      <c r="C1" s="37" t="s">
        <v>1</v>
      </c>
      <c r="D1" s="37" t="s">
        <v>8</v>
      </c>
    </row>
    <row r="2" spans="1:4" x14ac:dyDescent="0.25">
      <c r="A2" s="10" t="s">
        <v>205</v>
      </c>
      <c r="B2" s="75">
        <v>2411774.4169092998</v>
      </c>
      <c r="C2" s="75">
        <v>5111975.8593017003</v>
      </c>
      <c r="D2" s="75">
        <v>7523750.2762110997</v>
      </c>
    </row>
    <row r="3" spans="1:4" x14ac:dyDescent="0.25">
      <c r="A3" s="11" t="s">
        <v>135</v>
      </c>
      <c r="B3" s="74">
        <v>0</v>
      </c>
      <c r="C3" s="74">
        <v>121428.63221910001</v>
      </c>
      <c r="D3" s="74">
        <v>121428.63221910001</v>
      </c>
    </row>
    <row r="4" spans="1:4" x14ac:dyDescent="0.25">
      <c r="A4" s="11" t="s">
        <v>136</v>
      </c>
      <c r="B4" s="74">
        <v>1037711.437571</v>
      </c>
      <c r="C4" s="74">
        <v>2459909.7615473</v>
      </c>
      <c r="D4" s="74">
        <v>3497621.1991182999</v>
      </c>
    </row>
    <row r="5" spans="1:4" x14ac:dyDescent="0.25">
      <c r="A5" s="11" t="s">
        <v>137</v>
      </c>
      <c r="B5" s="74">
        <v>1358032.5155124001</v>
      </c>
      <c r="C5" s="74">
        <v>2303696.5623158002</v>
      </c>
      <c r="D5" s="74">
        <v>3661729.0778281</v>
      </c>
    </row>
    <row r="6" spans="1:4" x14ac:dyDescent="0.25">
      <c r="A6" s="11" t="s">
        <v>138</v>
      </c>
      <c r="B6" s="74">
        <v>16030.463825999999</v>
      </c>
      <c r="C6" s="74">
        <v>226940.9032196</v>
      </c>
      <c r="D6" s="74">
        <v>242971.3670456</v>
      </c>
    </row>
    <row r="7" spans="1:4" x14ac:dyDescent="0.25">
      <c r="A7" s="10" t="s">
        <v>36</v>
      </c>
      <c r="B7" s="75">
        <v>0</v>
      </c>
      <c r="C7" s="75">
        <v>554276.14434390003</v>
      </c>
      <c r="D7" s="75">
        <v>554276.14434390003</v>
      </c>
    </row>
    <row r="8" spans="1:4" ht="17.25" customHeight="1" x14ac:dyDescent="0.25">
      <c r="A8" s="11" t="s">
        <v>144</v>
      </c>
      <c r="B8" s="74">
        <v>0</v>
      </c>
      <c r="C8" s="74">
        <v>50936.631826700002</v>
      </c>
      <c r="D8" s="74">
        <v>50936.631826700002</v>
      </c>
    </row>
    <row r="9" spans="1:4" x14ac:dyDescent="0.25">
      <c r="A9" s="11" t="s">
        <v>139</v>
      </c>
      <c r="B9" s="74">
        <v>0</v>
      </c>
      <c r="C9" s="74">
        <v>503339.51251710003</v>
      </c>
      <c r="D9" s="74">
        <v>503339.51251710003</v>
      </c>
    </row>
    <row r="10" spans="1:4" x14ac:dyDescent="0.25">
      <c r="A10" s="10" t="s">
        <v>8</v>
      </c>
      <c r="B10" s="75">
        <v>2411774.4169092998</v>
      </c>
      <c r="C10" s="75">
        <v>5666252.0036455998</v>
      </c>
      <c r="D10" s="75">
        <v>8078026.4205548996</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20" sqref="D20"/>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133</v>
      </c>
      <c r="B1" s="37" t="s">
        <v>197</v>
      </c>
      <c r="C1" s="37" t="s">
        <v>39</v>
      </c>
      <c r="D1" s="37" t="s">
        <v>36</v>
      </c>
      <c r="E1" s="37" t="s">
        <v>8</v>
      </c>
    </row>
    <row r="2" spans="1:5" x14ac:dyDescent="0.25">
      <c r="A2" s="10" t="s">
        <v>33</v>
      </c>
      <c r="B2" s="75">
        <v>45803</v>
      </c>
      <c r="C2" s="75">
        <v>417542</v>
      </c>
      <c r="D2" s="75">
        <v>408468</v>
      </c>
      <c r="E2" s="75">
        <v>871813</v>
      </c>
    </row>
    <row r="3" spans="1:5" x14ac:dyDescent="0.25">
      <c r="A3" s="11" t="s">
        <v>136</v>
      </c>
      <c r="B3" s="74">
        <v>0</v>
      </c>
      <c r="C3" s="74">
        <v>0</v>
      </c>
      <c r="D3" s="74">
        <v>402957</v>
      </c>
      <c r="E3" s="74">
        <v>402957</v>
      </c>
    </row>
    <row r="4" spans="1:5" x14ac:dyDescent="0.25">
      <c r="A4" s="11" t="s">
        <v>141</v>
      </c>
      <c r="B4" s="67">
        <v>45803</v>
      </c>
      <c r="C4" s="67">
        <v>417542</v>
      </c>
      <c r="D4" s="67">
        <v>5511</v>
      </c>
      <c r="E4" s="74">
        <v>468856</v>
      </c>
    </row>
    <row r="5" spans="1:5" x14ac:dyDescent="0.25">
      <c r="A5" s="10" t="s">
        <v>35</v>
      </c>
      <c r="B5" s="75">
        <v>623256</v>
      </c>
      <c r="C5" s="75">
        <v>2466654</v>
      </c>
      <c r="D5" s="75">
        <v>3562026</v>
      </c>
      <c r="E5" s="75">
        <v>6651936</v>
      </c>
    </row>
    <row r="6" spans="1:5" x14ac:dyDescent="0.25">
      <c r="A6" s="11" t="s">
        <v>135</v>
      </c>
      <c r="B6" s="74">
        <v>0</v>
      </c>
      <c r="C6" s="74">
        <v>0</v>
      </c>
      <c r="D6" s="74">
        <v>121429</v>
      </c>
      <c r="E6" s="74">
        <v>121429</v>
      </c>
    </row>
    <row r="7" spans="1:5" x14ac:dyDescent="0.25">
      <c r="A7" s="11" t="s">
        <v>136</v>
      </c>
      <c r="B7" s="74">
        <v>0</v>
      </c>
      <c r="C7" s="74">
        <v>0</v>
      </c>
      <c r="D7" s="74">
        <v>3094664</v>
      </c>
      <c r="E7" s="74">
        <v>3094664</v>
      </c>
    </row>
    <row r="8" spans="1:5" x14ac:dyDescent="0.25">
      <c r="A8" s="11" t="s">
        <v>137</v>
      </c>
      <c r="B8" s="74">
        <v>623256</v>
      </c>
      <c r="C8" s="74">
        <v>2466654</v>
      </c>
      <c r="D8" s="74">
        <v>102962</v>
      </c>
      <c r="E8" s="74">
        <v>3192872</v>
      </c>
    </row>
    <row r="9" spans="1:5" x14ac:dyDescent="0.25">
      <c r="A9" s="11" t="s">
        <v>138</v>
      </c>
      <c r="B9" s="75">
        <v>0</v>
      </c>
      <c r="C9" s="74">
        <v>0</v>
      </c>
      <c r="D9" s="74">
        <v>242971</v>
      </c>
      <c r="E9" s="74">
        <v>242971</v>
      </c>
    </row>
    <row r="10" spans="1:5" x14ac:dyDescent="0.25">
      <c r="A10" s="10" t="s">
        <v>66</v>
      </c>
      <c r="B10" s="75">
        <v>0</v>
      </c>
      <c r="C10" s="75">
        <v>0</v>
      </c>
      <c r="D10" s="46">
        <v>554276</v>
      </c>
      <c r="E10" s="75">
        <v>554276</v>
      </c>
    </row>
    <row r="11" spans="1:5" x14ac:dyDescent="0.25">
      <c r="A11" s="4" t="s">
        <v>8</v>
      </c>
      <c r="B11" s="75">
        <v>669059</v>
      </c>
      <c r="C11" s="75">
        <v>2884196</v>
      </c>
      <c r="D11" s="75">
        <v>4524770</v>
      </c>
      <c r="E11" s="75">
        <v>8078025</v>
      </c>
    </row>
    <row r="12" spans="1:5" ht="15" customHeight="1" x14ac:dyDescent="0.25">
      <c r="A12" s="116" t="s">
        <v>142</v>
      </c>
      <c r="B12" s="117"/>
      <c r="C12" s="117"/>
      <c r="D12" s="117"/>
      <c r="E12" s="118"/>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2" sqref="D32"/>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52"/>
      <c r="B1" s="76" t="s">
        <v>203</v>
      </c>
      <c r="C1" s="76" t="s">
        <v>204</v>
      </c>
      <c r="D1" s="76" t="s">
        <v>206</v>
      </c>
      <c r="E1" s="76" t="s">
        <v>210</v>
      </c>
      <c r="F1" s="76" t="s">
        <v>211</v>
      </c>
    </row>
    <row r="2" spans="1:6" s="33" customFormat="1" ht="12.75" x14ac:dyDescent="0.2">
      <c r="A2" s="51" t="s">
        <v>52</v>
      </c>
      <c r="B2" s="50">
        <v>43369</v>
      </c>
      <c r="C2" s="50">
        <v>22457</v>
      </c>
      <c r="D2" s="50">
        <v>32330</v>
      </c>
      <c r="E2" s="50">
        <f>SUM(E3:E4)</f>
        <v>28212</v>
      </c>
      <c r="F2" s="50">
        <f>SUM(F3:F4)</f>
        <v>22593.5</v>
      </c>
    </row>
    <row r="3" spans="1:6" s="33" customFormat="1" ht="12.75" x14ac:dyDescent="0.2">
      <c r="A3" s="77" t="s">
        <v>177</v>
      </c>
      <c r="B3" s="48">
        <v>38283</v>
      </c>
      <c r="C3" s="48">
        <v>19080</v>
      </c>
      <c r="D3" s="48">
        <v>25974</v>
      </c>
      <c r="E3" s="48">
        <v>21976</v>
      </c>
      <c r="F3" s="48">
        <v>16347.5</v>
      </c>
    </row>
    <row r="4" spans="1:6" s="33" customFormat="1" ht="12.75" x14ac:dyDescent="0.2">
      <c r="A4" s="77" t="s">
        <v>178</v>
      </c>
      <c r="B4" s="48">
        <v>5086</v>
      </c>
      <c r="C4" s="48">
        <v>3377</v>
      </c>
      <c r="D4" s="48">
        <v>6356</v>
      </c>
      <c r="E4" s="48">
        <v>6236</v>
      </c>
      <c r="F4" s="48">
        <v>6246</v>
      </c>
    </row>
    <row r="5" spans="1:6" s="33" customFormat="1" ht="12.75" x14ac:dyDescent="0.2">
      <c r="A5" s="47" t="s">
        <v>2</v>
      </c>
      <c r="B5" s="50">
        <v>1129</v>
      </c>
      <c r="C5" s="50">
        <v>674</v>
      </c>
      <c r="D5" s="50">
        <v>1052</v>
      </c>
      <c r="E5" s="50">
        <f>SUM(E6:E7)</f>
        <v>947</v>
      </c>
      <c r="F5" s="50">
        <f>SUM(F6:F7)</f>
        <v>934</v>
      </c>
    </row>
    <row r="6" spans="1:6" s="33" customFormat="1" ht="12.75" x14ac:dyDescent="0.2">
      <c r="A6" s="77" t="s">
        <v>179</v>
      </c>
      <c r="B6" s="49" t="s">
        <v>180</v>
      </c>
      <c r="C6" s="49" t="s">
        <v>180</v>
      </c>
      <c r="D6" s="49" t="s">
        <v>180</v>
      </c>
      <c r="E6" s="49" t="s">
        <v>180</v>
      </c>
      <c r="F6" s="49" t="s">
        <v>180</v>
      </c>
    </row>
    <row r="7" spans="1:6" s="33" customFormat="1" ht="12.75" x14ac:dyDescent="0.2">
      <c r="A7" s="77" t="s">
        <v>178</v>
      </c>
      <c r="B7" s="48">
        <v>1129</v>
      </c>
      <c r="C7" s="48">
        <v>674</v>
      </c>
      <c r="D7" s="48">
        <v>1052</v>
      </c>
      <c r="E7" s="48">
        <v>947</v>
      </c>
      <c r="F7" s="48">
        <v>934</v>
      </c>
    </row>
    <row r="8" spans="1:6" s="33" customFormat="1" ht="12.75" x14ac:dyDescent="0.2">
      <c r="A8" s="47" t="s">
        <v>5</v>
      </c>
      <c r="B8" s="50">
        <v>6562</v>
      </c>
      <c r="C8" s="50">
        <v>8516</v>
      </c>
      <c r="D8" s="50">
        <v>14242</v>
      </c>
      <c r="E8" s="50">
        <f>SUM(E9:E10)</f>
        <v>11550.5</v>
      </c>
      <c r="F8" s="50">
        <f>SUM(F9:F10)</f>
        <v>8488</v>
      </c>
    </row>
    <row r="9" spans="1:6" s="33" customFormat="1" ht="12.75" x14ac:dyDescent="0.2">
      <c r="A9" s="77" t="s">
        <v>179</v>
      </c>
      <c r="B9" s="48">
        <v>6467</v>
      </c>
      <c r="C9" s="48">
        <v>8398</v>
      </c>
      <c r="D9" s="48">
        <v>14108</v>
      </c>
      <c r="E9" s="48">
        <v>11408.5</v>
      </c>
      <c r="F9" s="48">
        <v>8407</v>
      </c>
    </row>
    <row r="10" spans="1:6" s="33" customFormat="1" ht="12.75" x14ac:dyDescent="0.2">
      <c r="A10" s="77" t="s">
        <v>178</v>
      </c>
      <c r="B10" s="48">
        <v>95</v>
      </c>
      <c r="C10" s="48">
        <v>118</v>
      </c>
      <c r="D10" s="48">
        <v>134</v>
      </c>
      <c r="E10" s="48">
        <v>142</v>
      </c>
      <c r="F10" s="48">
        <v>81</v>
      </c>
    </row>
    <row r="11" spans="1:6" s="33" customFormat="1" ht="12.75" x14ac:dyDescent="0.2">
      <c r="A11" s="53" t="s">
        <v>189</v>
      </c>
      <c r="B11" s="48" t="s">
        <v>4</v>
      </c>
      <c r="C11" s="48" t="s">
        <v>4</v>
      </c>
      <c r="D11" s="48" t="s">
        <v>4</v>
      </c>
      <c r="E11" s="48" t="s">
        <v>4</v>
      </c>
      <c r="F11" s="48" t="s">
        <v>4</v>
      </c>
    </row>
    <row r="12" spans="1:6" s="33" customFormat="1" ht="12.75" x14ac:dyDescent="0.2">
      <c r="A12" s="77" t="s">
        <v>179</v>
      </c>
      <c r="B12" s="61" t="s">
        <v>4</v>
      </c>
      <c r="C12" s="61" t="s">
        <v>4</v>
      </c>
      <c r="D12" s="61" t="s">
        <v>4</v>
      </c>
      <c r="E12" s="61" t="s">
        <v>4</v>
      </c>
      <c r="F12" s="61" t="s">
        <v>4</v>
      </c>
    </row>
    <row r="13" spans="1:6" s="33" customFormat="1" ht="12.75" x14ac:dyDescent="0.2">
      <c r="A13" s="77" t="s">
        <v>178</v>
      </c>
      <c r="B13" s="61" t="s">
        <v>4</v>
      </c>
      <c r="C13" s="61" t="s">
        <v>4</v>
      </c>
      <c r="D13" s="61" t="s">
        <v>4</v>
      </c>
      <c r="E13" s="61" t="s">
        <v>4</v>
      </c>
      <c r="F13" s="61" t="s">
        <v>4</v>
      </c>
    </row>
    <row r="14" spans="1:6" s="33" customFormat="1" ht="12.75" x14ac:dyDescent="0.2">
      <c r="A14" s="47" t="s">
        <v>6</v>
      </c>
      <c r="B14" s="60" t="s">
        <v>4</v>
      </c>
      <c r="C14" s="60" t="s">
        <v>4</v>
      </c>
      <c r="D14" s="60" t="s">
        <v>4</v>
      </c>
      <c r="E14" s="60" t="s">
        <v>4</v>
      </c>
      <c r="F14" s="60" t="s">
        <v>4</v>
      </c>
    </row>
    <row r="15" spans="1:6" s="33" customFormat="1" ht="12.75" x14ac:dyDescent="0.2">
      <c r="A15" s="77" t="s">
        <v>179</v>
      </c>
      <c r="B15" s="48" t="s">
        <v>4</v>
      </c>
      <c r="C15" s="48" t="s">
        <v>4</v>
      </c>
      <c r="D15" s="48" t="s">
        <v>4</v>
      </c>
      <c r="E15" s="48" t="s">
        <v>4</v>
      </c>
      <c r="F15" s="48" t="s">
        <v>4</v>
      </c>
    </row>
    <row r="16" spans="1:6" s="33" customFormat="1" ht="12.75" x14ac:dyDescent="0.2">
      <c r="A16" s="77" t="s">
        <v>178</v>
      </c>
      <c r="B16" s="48" t="s">
        <v>4</v>
      </c>
      <c r="C16" s="48" t="s">
        <v>4</v>
      </c>
      <c r="D16" s="48" t="s">
        <v>4</v>
      </c>
      <c r="E16" s="48" t="s">
        <v>4</v>
      </c>
      <c r="F16" s="48" t="s">
        <v>4</v>
      </c>
    </row>
    <row r="17" spans="1:6" s="33" customFormat="1" ht="12.75" x14ac:dyDescent="0.2">
      <c r="A17" s="47" t="s">
        <v>7</v>
      </c>
      <c r="B17" s="60" t="s">
        <v>4</v>
      </c>
      <c r="C17" s="60" t="s">
        <v>4</v>
      </c>
      <c r="D17" s="60" t="s">
        <v>4</v>
      </c>
      <c r="E17" s="60" t="s">
        <v>4</v>
      </c>
      <c r="F17" s="60" t="s">
        <v>4</v>
      </c>
    </row>
    <row r="18" spans="1:6" s="33" customFormat="1" ht="12.75" x14ac:dyDescent="0.2">
      <c r="A18" s="77" t="s">
        <v>179</v>
      </c>
      <c r="B18" s="48" t="s">
        <v>4</v>
      </c>
      <c r="C18" s="48" t="s">
        <v>4</v>
      </c>
      <c r="D18" s="48" t="s">
        <v>4</v>
      </c>
      <c r="E18" s="48" t="s">
        <v>4</v>
      </c>
      <c r="F18" s="48" t="s">
        <v>4</v>
      </c>
    </row>
    <row r="19" spans="1:6" s="33" customFormat="1" ht="12.75" x14ac:dyDescent="0.2">
      <c r="A19" s="77" t="s">
        <v>178</v>
      </c>
      <c r="B19" s="48" t="s">
        <v>4</v>
      </c>
      <c r="C19" s="48" t="s">
        <v>4</v>
      </c>
      <c r="D19" s="48" t="s">
        <v>4</v>
      </c>
      <c r="E19" s="48" t="s">
        <v>4</v>
      </c>
      <c r="F19" s="48" t="s">
        <v>4</v>
      </c>
    </row>
    <row r="20" spans="1:6" s="33" customFormat="1" ht="12.75" x14ac:dyDescent="0.2">
      <c r="A20" s="47" t="s">
        <v>8</v>
      </c>
      <c r="B20" s="50">
        <v>51060</v>
      </c>
      <c r="C20" s="50">
        <v>31647</v>
      </c>
      <c r="D20" s="50">
        <v>47623</v>
      </c>
      <c r="E20" s="50">
        <f>SUM(E8,E5,E2)</f>
        <v>40709.5</v>
      </c>
      <c r="F20" s="50">
        <f>SUM(F8,F5,F2)</f>
        <v>32015.5</v>
      </c>
    </row>
    <row r="21" spans="1:6" s="33" customFormat="1" ht="12.75" x14ac:dyDescent="0.2">
      <c r="A21" s="95"/>
      <c r="B21" s="96"/>
      <c r="C21" s="96"/>
      <c r="D21" s="96"/>
      <c r="E21" s="96"/>
      <c r="F21" s="97"/>
    </row>
    <row r="22" spans="1:6" s="33" customFormat="1" ht="54" customHeight="1" x14ac:dyDescent="0.2">
      <c r="A22" s="98" t="s">
        <v>190</v>
      </c>
      <c r="B22" s="98"/>
      <c r="C22" s="98"/>
      <c r="D22" s="98"/>
      <c r="E22" s="98"/>
      <c r="F22" s="98"/>
    </row>
    <row r="23" spans="1:6" s="33" customFormat="1" ht="15.95" customHeight="1" x14ac:dyDescent="0.2">
      <c r="A23" s="98" t="s">
        <v>13</v>
      </c>
      <c r="B23" s="98"/>
      <c r="C23" s="98"/>
      <c r="D23" s="98"/>
      <c r="E23" s="98"/>
      <c r="F23" s="98"/>
    </row>
    <row r="24" spans="1:6" s="33" customFormat="1" ht="15.95" customHeight="1" x14ac:dyDescent="0.2">
      <c r="A24" s="98" t="s">
        <v>10</v>
      </c>
      <c r="B24" s="98"/>
      <c r="C24" s="98"/>
      <c r="D24" s="98"/>
      <c r="E24" s="98"/>
      <c r="F24" s="98"/>
    </row>
    <row r="25" spans="1:6" s="33" customFormat="1" ht="15.95" customHeight="1" x14ac:dyDescent="0.2">
      <c r="A25" s="98" t="s">
        <v>11</v>
      </c>
      <c r="B25" s="98"/>
      <c r="C25" s="98"/>
      <c r="D25" s="98"/>
      <c r="E25" s="98"/>
      <c r="F25" s="98"/>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35" sqref="D35"/>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80" t="s">
        <v>0</v>
      </c>
      <c r="B1" s="119" t="s">
        <v>198</v>
      </c>
      <c r="C1" s="120"/>
      <c r="D1" s="119" t="s">
        <v>76</v>
      </c>
      <c r="E1" s="120"/>
    </row>
    <row r="2" spans="1:5" ht="15.75" x14ac:dyDescent="0.25">
      <c r="A2" s="37" t="s">
        <v>133</v>
      </c>
      <c r="B2" s="37" t="s">
        <v>134</v>
      </c>
      <c r="C2" s="37" t="s">
        <v>1</v>
      </c>
      <c r="D2" s="37" t="s">
        <v>3</v>
      </c>
      <c r="E2" s="37" t="s">
        <v>1</v>
      </c>
    </row>
    <row r="3" spans="1:5" x14ac:dyDescent="0.25">
      <c r="A3" s="10" t="s">
        <v>205</v>
      </c>
      <c r="B3" s="75">
        <v>3503457</v>
      </c>
      <c r="C3" s="75">
        <v>8002860</v>
      </c>
      <c r="D3" s="75">
        <v>1320092</v>
      </c>
      <c r="E3" s="75">
        <v>2221091</v>
      </c>
    </row>
    <row r="4" spans="1:5" x14ac:dyDescent="0.25">
      <c r="A4" s="11" t="s">
        <v>135</v>
      </c>
      <c r="B4" s="74">
        <v>0</v>
      </c>
      <c r="C4" s="74">
        <v>191861</v>
      </c>
      <c r="D4" s="74">
        <v>0</v>
      </c>
      <c r="E4" s="74">
        <v>50996</v>
      </c>
    </row>
    <row r="5" spans="1:5" x14ac:dyDescent="0.25">
      <c r="A5" s="11" t="s">
        <v>136</v>
      </c>
      <c r="B5" s="74">
        <v>1437545</v>
      </c>
      <c r="C5" s="74">
        <v>3979487</v>
      </c>
      <c r="D5" s="74">
        <v>637878</v>
      </c>
      <c r="E5" s="74">
        <v>940333</v>
      </c>
    </row>
    <row r="6" spans="1:5" x14ac:dyDescent="0.25">
      <c r="A6" s="11" t="s">
        <v>137</v>
      </c>
      <c r="B6" s="74">
        <v>2040773</v>
      </c>
      <c r="C6" s="74">
        <v>3434226</v>
      </c>
      <c r="D6" s="74">
        <v>675292</v>
      </c>
      <c r="E6" s="74">
        <v>1173167</v>
      </c>
    </row>
    <row r="7" spans="1:5" x14ac:dyDescent="0.25">
      <c r="A7" s="11" t="s">
        <v>138</v>
      </c>
      <c r="B7" s="74">
        <v>25139</v>
      </c>
      <c r="C7" s="74">
        <v>397286</v>
      </c>
      <c r="D7" s="74">
        <v>6922</v>
      </c>
      <c r="E7" s="74">
        <v>56595</v>
      </c>
    </row>
    <row r="8" spans="1:5" x14ac:dyDescent="0.25">
      <c r="A8" s="10" t="s">
        <v>36</v>
      </c>
      <c r="B8" s="75">
        <v>0</v>
      </c>
      <c r="C8" s="75">
        <v>734775</v>
      </c>
      <c r="D8" s="75">
        <v>0</v>
      </c>
      <c r="E8" s="75">
        <v>373777</v>
      </c>
    </row>
    <row r="9" spans="1:5" ht="18" customHeight="1" x14ac:dyDescent="0.25">
      <c r="A9" s="11" t="s">
        <v>144</v>
      </c>
      <c r="B9" s="74">
        <v>0</v>
      </c>
      <c r="C9" s="74">
        <v>63290</v>
      </c>
      <c r="D9" s="74">
        <v>0</v>
      </c>
      <c r="E9" s="74">
        <v>38583</v>
      </c>
    </row>
    <row r="10" spans="1:5" x14ac:dyDescent="0.25">
      <c r="A10" s="11" t="s">
        <v>139</v>
      </c>
      <c r="B10" s="74">
        <v>0</v>
      </c>
      <c r="C10" s="74">
        <v>671485</v>
      </c>
      <c r="D10" s="74">
        <v>0</v>
      </c>
      <c r="E10" s="74">
        <v>335194</v>
      </c>
    </row>
    <row r="11" spans="1:5" x14ac:dyDescent="0.25">
      <c r="A11" s="4" t="s">
        <v>8</v>
      </c>
      <c r="B11" s="75">
        <v>3503457</v>
      </c>
      <c r="C11" s="75">
        <v>8737635</v>
      </c>
      <c r="D11" s="75">
        <v>1320092</v>
      </c>
      <c r="E11" s="75">
        <v>2594868</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20" sqref="F20"/>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79"/>
      <c r="B1" s="121" t="s">
        <v>198</v>
      </c>
      <c r="C1" s="121"/>
      <c r="D1" s="121"/>
      <c r="E1" s="121" t="s">
        <v>76</v>
      </c>
      <c r="F1" s="121"/>
      <c r="G1" s="121"/>
    </row>
    <row r="2" spans="1:7" ht="15.75" x14ac:dyDescent="0.25">
      <c r="A2" s="37" t="s">
        <v>133</v>
      </c>
      <c r="B2" s="37" t="s">
        <v>197</v>
      </c>
      <c r="C2" s="37" t="s">
        <v>39</v>
      </c>
      <c r="D2" s="37" t="s">
        <v>36</v>
      </c>
      <c r="E2" s="37" t="s">
        <v>38</v>
      </c>
      <c r="F2" s="37" t="s">
        <v>39</v>
      </c>
      <c r="G2" s="37" t="s">
        <v>36</v>
      </c>
    </row>
    <row r="3" spans="1:7" x14ac:dyDescent="0.25">
      <c r="A3" s="10" t="s">
        <v>33</v>
      </c>
      <c r="B3" s="75">
        <v>73638</v>
      </c>
      <c r="C3" s="75">
        <v>756537</v>
      </c>
      <c r="D3" s="75">
        <v>706478</v>
      </c>
      <c r="E3" s="75">
        <v>17969</v>
      </c>
      <c r="F3" s="75">
        <v>78546</v>
      </c>
      <c r="G3" s="75">
        <v>110458</v>
      </c>
    </row>
    <row r="4" spans="1:7" x14ac:dyDescent="0.25">
      <c r="A4" s="10" t="s">
        <v>35</v>
      </c>
      <c r="B4" s="75">
        <v>851620</v>
      </c>
      <c r="C4" s="75">
        <v>3626760</v>
      </c>
      <c r="D4" s="75">
        <v>5491284</v>
      </c>
      <c r="E4" s="75">
        <v>394892</v>
      </c>
      <c r="F4" s="75">
        <v>1306549</v>
      </c>
      <c r="G4" s="75">
        <v>1632769</v>
      </c>
    </row>
    <row r="5" spans="1:7" x14ac:dyDescent="0.25">
      <c r="A5" s="11" t="s">
        <v>135</v>
      </c>
      <c r="B5" s="74">
        <v>0</v>
      </c>
      <c r="C5" s="74">
        <v>0</v>
      </c>
      <c r="D5" s="74">
        <v>191861</v>
      </c>
      <c r="E5" s="74">
        <v>0</v>
      </c>
      <c r="F5" s="74">
        <v>0</v>
      </c>
      <c r="G5" s="74">
        <v>50996</v>
      </c>
    </row>
    <row r="6" spans="1:7" x14ac:dyDescent="0.25">
      <c r="A6" s="11" t="s">
        <v>136</v>
      </c>
      <c r="B6" s="74">
        <v>0</v>
      </c>
      <c r="C6" s="74">
        <v>0</v>
      </c>
      <c r="D6" s="74">
        <v>4717402</v>
      </c>
      <c r="E6" s="74">
        <v>0</v>
      </c>
      <c r="F6" s="74">
        <v>0</v>
      </c>
      <c r="G6" s="74">
        <v>1471926</v>
      </c>
    </row>
    <row r="7" spans="1:7" x14ac:dyDescent="0.25">
      <c r="A7" s="11" t="s">
        <v>137</v>
      </c>
      <c r="B7" s="67">
        <v>851620</v>
      </c>
      <c r="C7" s="67">
        <v>3626760</v>
      </c>
      <c r="D7" s="67">
        <v>159596</v>
      </c>
      <c r="E7" s="74">
        <v>394892</v>
      </c>
      <c r="F7" s="74">
        <v>1306549</v>
      </c>
      <c r="G7" s="74">
        <v>46329</v>
      </c>
    </row>
    <row r="8" spans="1:7" x14ac:dyDescent="0.25">
      <c r="A8" s="11" t="s">
        <v>138</v>
      </c>
      <c r="B8" s="74">
        <v>0</v>
      </c>
      <c r="C8" s="74">
        <v>0</v>
      </c>
      <c r="D8" s="74">
        <v>422425</v>
      </c>
      <c r="E8" s="74">
        <v>0</v>
      </c>
      <c r="F8" s="74">
        <v>0</v>
      </c>
      <c r="G8" s="74">
        <v>63518</v>
      </c>
    </row>
    <row r="9" spans="1:7" x14ac:dyDescent="0.25">
      <c r="A9" s="10" t="s">
        <v>66</v>
      </c>
      <c r="B9" s="75">
        <v>0</v>
      </c>
      <c r="C9" s="75">
        <v>0</v>
      </c>
      <c r="D9" s="75">
        <v>734775</v>
      </c>
      <c r="E9" s="75">
        <v>0</v>
      </c>
      <c r="F9" s="75">
        <v>0</v>
      </c>
      <c r="G9" s="75">
        <v>373777</v>
      </c>
    </row>
    <row r="10" spans="1:7" x14ac:dyDescent="0.25">
      <c r="A10" s="4" t="s">
        <v>8</v>
      </c>
      <c r="B10" s="75">
        <v>925258</v>
      </c>
      <c r="C10" s="75">
        <v>4383297</v>
      </c>
      <c r="D10" s="75">
        <v>6932537</v>
      </c>
      <c r="E10" s="75">
        <v>412861</v>
      </c>
      <c r="F10" s="75">
        <v>1385095</v>
      </c>
      <c r="G10" s="75">
        <v>2117004</v>
      </c>
    </row>
    <row r="11" spans="1:7" ht="15" customHeight="1" x14ac:dyDescent="0.25">
      <c r="A11" s="116" t="s">
        <v>142</v>
      </c>
      <c r="B11" s="117"/>
      <c r="C11" s="117"/>
      <c r="D11" s="117"/>
      <c r="E11" s="117"/>
      <c r="F11" s="117"/>
      <c r="G11" s="118"/>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6" sqref="C16"/>
    </sheetView>
  </sheetViews>
  <sheetFormatPr defaultRowHeight="15" x14ac:dyDescent="0.25"/>
  <cols>
    <col min="1" max="1" width="20.7109375" bestFit="1" customWidth="1"/>
    <col min="2" max="4" width="14.7109375" customWidth="1"/>
  </cols>
  <sheetData>
    <row r="1" spans="1:4" ht="68.25" customHeight="1" x14ac:dyDescent="0.25">
      <c r="A1" s="106" t="s">
        <v>212</v>
      </c>
      <c r="B1" s="106"/>
      <c r="C1" s="106"/>
      <c r="D1" s="106"/>
    </row>
    <row r="2" spans="1:4" ht="25.5" customHeight="1" x14ac:dyDescent="0.25">
      <c r="A2" s="106" t="s">
        <v>81</v>
      </c>
      <c r="B2" s="106"/>
      <c r="C2" s="106"/>
      <c r="D2" s="106"/>
    </row>
    <row r="3" spans="1:4" ht="15" customHeight="1" x14ac:dyDescent="0.25">
      <c r="A3" s="106" t="s">
        <v>82</v>
      </c>
      <c r="B3" s="106"/>
      <c r="C3" s="106"/>
      <c r="D3" s="106"/>
    </row>
    <row r="4" spans="1:4" ht="15" customHeight="1" x14ac:dyDescent="0.25">
      <c r="A4" s="112" t="s">
        <v>83</v>
      </c>
      <c r="B4" s="113"/>
      <c r="C4" s="113"/>
      <c r="D4" s="113"/>
    </row>
    <row r="5" spans="1:4" ht="15" customHeight="1" x14ac:dyDescent="0.25">
      <c r="A5" s="106" t="s">
        <v>84</v>
      </c>
      <c r="B5" s="106"/>
      <c r="C5" s="106"/>
      <c r="D5" s="106"/>
    </row>
    <row r="6" spans="1:4" ht="25.5" customHeight="1" x14ac:dyDescent="0.25">
      <c r="A6" s="106" t="s">
        <v>85</v>
      </c>
      <c r="B6" s="106"/>
      <c r="C6" s="106"/>
      <c r="D6" s="106"/>
    </row>
    <row r="7" spans="1:4" x14ac:dyDescent="0.25">
      <c r="A7" s="106" t="s">
        <v>200</v>
      </c>
      <c r="B7" s="106"/>
      <c r="C7" s="106"/>
      <c r="D7" s="106"/>
    </row>
    <row r="8" spans="1:4" ht="30" customHeight="1" x14ac:dyDescent="0.25">
      <c r="A8" s="107" t="s">
        <v>12</v>
      </c>
      <c r="B8" s="107"/>
      <c r="C8" s="107"/>
      <c r="D8" s="107"/>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8" sqref="A1: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80" t="s">
        <v>133</v>
      </c>
      <c r="B1" s="36" t="s">
        <v>134</v>
      </c>
      <c r="C1" s="36" t="s">
        <v>1</v>
      </c>
      <c r="D1" s="36" t="s">
        <v>8</v>
      </c>
    </row>
    <row r="2" spans="1:4" x14ac:dyDescent="0.25">
      <c r="A2" s="40" t="s">
        <v>33</v>
      </c>
      <c r="B2" s="75">
        <v>1</v>
      </c>
      <c r="C2" s="75">
        <v>5</v>
      </c>
      <c r="D2" s="75">
        <v>6</v>
      </c>
    </row>
    <row r="3" spans="1:4" x14ac:dyDescent="0.25">
      <c r="A3" s="9" t="s">
        <v>199</v>
      </c>
      <c r="B3" s="74">
        <v>1</v>
      </c>
      <c r="C3" s="74">
        <v>5</v>
      </c>
      <c r="D3" s="74">
        <v>6</v>
      </c>
    </row>
    <row r="4" spans="1:4" x14ac:dyDescent="0.25">
      <c r="A4" s="40" t="s">
        <v>35</v>
      </c>
      <c r="B4" s="75">
        <v>8385</v>
      </c>
      <c r="C4" s="75">
        <v>49</v>
      </c>
      <c r="D4" s="75">
        <v>8434</v>
      </c>
    </row>
    <row r="5" spans="1:4" x14ac:dyDescent="0.25">
      <c r="A5" s="9" t="s">
        <v>194</v>
      </c>
      <c r="B5" s="74">
        <v>3808.5</v>
      </c>
      <c r="C5" s="74">
        <v>12</v>
      </c>
      <c r="D5" s="74">
        <v>3820.5</v>
      </c>
    </row>
    <row r="6" spans="1:4" x14ac:dyDescent="0.25">
      <c r="A6" s="9" t="s">
        <v>141</v>
      </c>
      <c r="B6" s="74">
        <v>4576.5</v>
      </c>
      <c r="C6" s="74">
        <v>37</v>
      </c>
      <c r="D6" s="74">
        <v>4613.5</v>
      </c>
    </row>
    <row r="7" spans="1:4" x14ac:dyDescent="0.25">
      <c r="A7" s="40" t="s">
        <v>36</v>
      </c>
      <c r="B7" s="75">
        <v>21</v>
      </c>
      <c r="C7" s="75">
        <v>27</v>
      </c>
      <c r="D7" s="75">
        <v>48</v>
      </c>
    </row>
    <row r="8" spans="1:4" x14ac:dyDescent="0.25">
      <c r="A8" s="40" t="s">
        <v>8</v>
      </c>
      <c r="B8" s="75">
        <v>8407</v>
      </c>
      <c r="C8" s="75">
        <v>81</v>
      </c>
      <c r="D8" s="75">
        <v>8488</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12" sqref="B12"/>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197</v>
      </c>
      <c r="C1" s="36" t="s">
        <v>39</v>
      </c>
      <c r="D1" s="36" t="s">
        <v>36</v>
      </c>
      <c r="E1" s="36" t="s">
        <v>8</v>
      </c>
    </row>
    <row r="2" spans="1:5" x14ac:dyDescent="0.25">
      <c r="A2" s="40" t="s">
        <v>33</v>
      </c>
      <c r="B2" s="75">
        <v>1</v>
      </c>
      <c r="C2" s="75">
        <v>3</v>
      </c>
      <c r="D2" s="75">
        <v>2</v>
      </c>
      <c r="E2" s="75">
        <v>6</v>
      </c>
    </row>
    <row r="3" spans="1:5" x14ac:dyDescent="0.25">
      <c r="A3" s="40" t="s">
        <v>35</v>
      </c>
      <c r="B3" s="75">
        <v>2343</v>
      </c>
      <c r="C3" s="75">
        <v>2262</v>
      </c>
      <c r="D3" s="75">
        <v>3830</v>
      </c>
      <c r="E3" s="75">
        <v>8435</v>
      </c>
    </row>
    <row r="4" spans="1:5" x14ac:dyDescent="0.25">
      <c r="A4" s="40" t="s">
        <v>36</v>
      </c>
      <c r="B4" s="75">
        <v>0</v>
      </c>
      <c r="C4" s="75">
        <v>0</v>
      </c>
      <c r="D4" s="75">
        <v>48</v>
      </c>
      <c r="E4" s="75">
        <v>48</v>
      </c>
    </row>
    <row r="5" spans="1:5" x14ac:dyDescent="0.25">
      <c r="A5" s="41" t="s">
        <v>8</v>
      </c>
      <c r="B5" s="75">
        <v>2344</v>
      </c>
      <c r="C5" s="75">
        <v>2265</v>
      </c>
      <c r="D5" s="75">
        <v>3880</v>
      </c>
      <c r="E5" s="75">
        <v>8489</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17" sqref="E1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80" t="s">
        <v>0</v>
      </c>
      <c r="B1" s="122" t="s">
        <v>143</v>
      </c>
      <c r="C1" s="122"/>
      <c r="D1" s="122" t="s">
        <v>76</v>
      </c>
      <c r="E1" s="122"/>
    </row>
    <row r="2" spans="1:5" x14ac:dyDescent="0.25">
      <c r="A2" s="36" t="s">
        <v>133</v>
      </c>
      <c r="B2" s="36" t="s">
        <v>134</v>
      </c>
      <c r="C2" s="36" t="s">
        <v>1</v>
      </c>
      <c r="D2" s="36" t="s">
        <v>3</v>
      </c>
      <c r="E2" s="36" t="s">
        <v>1</v>
      </c>
    </row>
    <row r="3" spans="1:5" x14ac:dyDescent="0.25">
      <c r="A3" s="40" t="s">
        <v>33</v>
      </c>
      <c r="B3" s="74">
        <v>2</v>
      </c>
      <c r="C3" s="74">
        <v>5</v>
      </c>
      <c r="D3" s="74">
        <v>0</v>
      </c>
      <c r="E3" s="56">
        <v>5</v>
      </c>
    </row>
    <row r="4" spans="1:5" x14ac:dyDescent="0.25">
      <c r="A4" s="40" t="s">
        <v>35</v>
      </c>
      <c r="B4" s="74">
        <v>7530</v>
      </c>
      <c r="C4" s="74">
        <v>47</v>
      </c>
      <c r="D4" s="74">
        <v>9240</v>
      </c>
      <c r="E4" s="56">
        <v>51</v>
      </c>
    </row>
    <row r="5" spans="1:5" s="38" customFormat="1" x14ac:dyDescent="0.25">
      <c r="A5" s="40" t="s">
        <v>66</v>
      </c>
      <c r="B5" s="74">
        <v>24</v>
      </c>
      <c r="C5" s="74">
        <v>34</v>
      </c>
      <c r="D5" s="74">
        <v>18</v>
      </c>
      <c r="E5" s="74">
        <v>20</v>
      </c>
    </row>
    <row r="6" spans="1:5" ht="15.95" customHeight="1" x14ac:dyDescent="0.25">
      <c r="A6" s="41" t="s">
        <v>8</v>
      </c>
      <c r="B6" s="75">
        <v>7556</v>
      </c>
      <c r="C6" s="75">
        <v>86</v>
      </c>
      <c r="D6" s="75">
        <v>9258</v>
      </c>
      <c r="E6" s="75">
        <v>76</v>
      </c>
    </row>
    <row r="7" spans="1:5" ht="18" customHeight="1" x14ac:dyDescent="0.25">
      <c r="A7" s="108" t="s">
        <v>142</v>
      </c>
      <c r="B7" s="109"/>
      <c r="C7" s="109"/>
      <c r="D7" s="109"/>
      <c r="E7" s="110"/>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15" sqref="F15"/>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80" t="s">
        <v>0</v>
      </c>
      <c r="B1" s="122" t="s">
        <v>198</v>
      </c>
      <c r="C1" s="122"/>
      <c r="D1" s="122"/>
      <c r="E1" s="122" t="s">
        <v>76</v>
      </c>
      <c r="F1" s="122"/>
      <c r="G1" s="122"/>
    </row>
    <row r="2" spans="1:7" x14ac:dyDescent="0.25">
      <c r="A2" s="36" t="s">
        <v>133</v>
      </c>
      <c r="B2" s="36" t="s">
        <v>197</v>
      </c>
      <c r="C2" s="36" t="s">
        <v>39</v>
      </c>
      <c r="D2" s="36" t="s">
        <v>36</v>
      </c>
      <c r="E2" s="36" t="s">
        <v>38</v>
      </c>
      <c r="F2" s="36" t="s">
        <v>39</v>
      </c>
      <c r="G2" s="36" t="s">
        <v>36</v>
      </c>
    </row>
    <row r="3" spans="1:7" x14ac:dyDescent="0.25">
      <c r="A3" s="40" t="s">
        <v>33</v>
      </c>
      <c r="B3" s="74">
        <v>1</v>
      </c>
      <c r="C3" s="74">
        <v>4</v>
      </c>
      <c r="D3" s="74">
        <v>2</v>
      </c>
      <c r="E3" s="74">
        <v>1</v>
      </c>
      <c r="F3" s="74">
        <v>2</v>
      </c>
      <c r="G3" s="74">
        <v>2</v>
      </c>
    </row>
    <row r="4" spans="1:7" x14ac:dyDescent="0.25">
      <c r="A4" s="40" t="s">
        <v>35</v>
      </c>
      <c r="B4" s="74">
        <v>1484</v>
      </c>
      <c r="C4" s="74">
        <v>2050</v>
      </c>
      <c r="D4" s="74">
        <v>4043</v>
      </c>
      <c r="E4" s="74">
        <v>3202</v>
      </c>
      <c r="F4" s="74">
        <v>2473</v>
      </c>
      <c r="G4" s="74">
        <v>3616</v>
      </c>
    </row>
    <row r="5" spans="1:7" s="39" customFormat="1" x14ac:dyDescent="0.25">
      <c r="A5" s="40" t="s">
        <v>66</v>
      </c>
      <c r="B5" s="74">
        <v>0</v>
      </c>
      <c r="C5" s="74">
        <v>0</v>
      </c>
      <c r="D5" s="74">
        <v>58</v>
      </c>
      <c r="E5" s="74">
        <v>0</v>
      </c>
      <c r="F5" s="74">
        <v>0</v>
      </c>
      <c r="G5" s="74">
        <v>38</v>
      </c>
    </row>
    <row r="6" spans="1:7" x14ac:dyDescent="0.25">
      <c r="A6" s="41" t="s">
        <v>8</v>
      </c>
      <c r="B6" s="75">
        <v>1485</v>
      </c>
      <c r="C6" s="75">
        <v>2054</v>
      </c>
      <c r="D6" s="75">
        <v>4103</v>
      </c>
      <c r="E6" s="75">
        <v>3203</v>
      </c>
      <c r="F6" s="75">
        <v>2475</v>
      </c>
      <c r="G6" s="75">
        <v>3656</v>
      </c>
    </row>
    <row r="7" spans="1:7" ht="19.5" customHeight="1" x14ac:dyDescent="0.25">
      <c r="A7" s="116" t="s">
        <v>142</v>
      </c>
      <c r="B7" s="117"/>
      <c r="C7" s="117"/>
      <c r="D7" s="117"/>
      <c r="E7" s="117"/>
      <c r="F7" s="117"/>
      <c r="G7" s="118"/>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17" sqref="C17"/>
    </sheetView>
  </sheetViews>
  <sheetFormatPr defaultRowHeight="15" x14ac:dyDescent="0.25"/>
  <cols>
    <col min="1" max="1" width="20.7109375" bestFit="1" customWidth="1"/>
    <col min="2" max="4" width="14.7109375" customWidth="1"/>
  </cols>
  <sheetData>
    <row r="1" spans="1:4" ht="72" customHeight="1" x14ac:dyDescent="0.25">
      <c r="A1" s="107" t="s">
        <v>214</v>
      </c>
      <c r="B1" s="107"/>
      <c r="C1" s="107"/>
      <c r="D1" s="107"/>
    </row>
    <row r="2" spans="1:4" ht="25.5" customHeight="1" x14ac:dyDescent="0.25">
      <c r="A2" s="106" t="s">
        <v>81</v>
      </c>
      <c r="B2" s="106"/>
      <c r="C2" s="106"/>
      <c r="D2" s="106"/>
    </row>
    <row r="3" spans="1:4" x14ac:dyDescent="0.25">
      <c r="A3" s="106" t="s">
        <v>82</v>
      </c>
      <c r="B3" s="106"/>
      <c r="C3" s="106"/>
      <c r="D3" s="106"/>
    </row>
    <row r="4" spans="1:4" x14ac:dyDescent="0.25">
      <c r="A4" s="107" t="s">
        <v>145</v>
      </c>
      <c r="B4" s="107"/>
      <c r="C4" s="107"/>
      <c r="D4" s="107"/>
    </row>
    <row r="5" spans="1:4" x14ac:dyDescent="0.25">
      <c r="A5" s="108" t="s">
        <v>146</v>
      </c>
      <c r="B5" s="109"/>
      <c r="C5" s="109"/>
      <c r="D5" s="110"/>
    </row>
    <row r="6" spans="1:4" ht="25.5" customHeight="1" x14ac:dyDescent="0.25">
      <c r="A6" s="123" t="s">
        <v>12</v>
      </c>
      <c r="B6" s="123"/>
      <c r="C6" s="123"/>
      <c r="D6" s="12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1:D9"/>
    </sheetView>
  </sheetViews>
  <sheetFormatPr defaultRowHeight="15" x14ac:dyDescent="0.25"/>
  <cols>
    <col min="1" max="1" width="20.7109375" style="5" bestFit="1" customWidth="1"/>
    <col min="2" max="4" width="14.7109375" style="5" customWidth="1"/>
    <col min="5" max="16384" width="9.140625" style="5"/>
  </cols>
  <sheetData>
    <row r="1" spans="1:4" x14ac:dyDescent="0.25">
      <c r="A1" s="80" t="s">
        <v>133</v>
      </c>
      <c r="B1" s="36" t="s">
        <v>134</v>
      </c>
      <c r="C1" s="36" t="s">
        <v>1</v>
      </c>
      <c r="D1" s="36" t="s">
        <v>8</v>
      </c>
    </row>
    <row r="2" spans="1:4" x14ac:dyDescent="0.25">
      <c r="A2" s="40" t="s">
        <v>33</v>
      </c>
      <c r="B2" s="75">
        <v>5</v>
      </c>
      <c r="C2" s="75">
        <v>104.4057949</v>
      </c>
      <c r="D2" s="75">
        <v>109.4057949</v>
      </c>
    </row>
    <row r="3" spans="1:4" x14ac:dyDescent="0.25">
      <c r="A3" s="40" t="s">
        <v>35</v>
      </c>
      <c r="B3" s="75">
        <v>304456.82733649999</v>
      </c>
      <c r="C3" s="75">
        <v>2362.9762562999999</v>
      </c>
      <c r="D3" s="75">
        <v>306819.80359289999</v>
      </c>
    </row>
    <row r="4" spans="1:4" x14ac:dyDescent="0.25">
      <c r="A4" s="9" t="s">
        <v>34</v>
      </c>
      <c r="B4" s="74">
        <v>131339.54399050001</v>
      </c>
      <c r="C4" s="74">
        <v>805.79611450000004</v>
      </c>
      <c r="D4" s="75">
        <v>132145.34010510001</v>
      </c>
    </row>
    <row r="5" spans="1:4" x14ac:dyDescent="0.25">
      <c r="A5" s="9" t="s">
        <v>158</v>
      </c>
      <c r="B5" s="74">
        <v>171063.82797799999</v>
      </c>
      <c r="C5" s="74">
        <v>1477.1801418</v>
      </c>
      <c r="D5" s="75">
        <v>172541.00811980001</v>
      </c>
    </row>
    <row r="6" spans="1:4" x14ac:dyDescent="0.25">
      <c r="A6" s="9" t="s">
        <v>36</v>
      </c>
      <c r="B6" s="74">
        <v>2053.4553679999999</v>
      </c>
      <c r="C6" s="74">
        <v>80</v>
      </c>
      <c r="D6" s="75">
        <v>2133.4553679999999</v>
      </c>
    </row>
    <row r="7" spans="1:4" x14ac:dyDescent="0.25">
      <c r="A7" s="40" t="s">
        <v>66</v>
      </c>
      <c r="B7" s="75">
        <v>12111.3645478</v>
      </c>
      <c r="C7" s="75">
        <v>7571.1321866999997</v>
      </c>
      <c r="D7" s="75">
        <v>19682.4967344</v>
      </c>
    </row>
    <row r="8" spans="1:4" x14ac:dyDescent="0.25">
      <c r="A8" s="6" t="s">
        <v>8</v>
      </c>
      <c r="B8" s="75">
        <v>316573.19188429997</v>
      </c>
      <c r="C8" s="75">
        <v>10038.514237900001</v>
      </c>
      <c r="D8" s="75">
        <v>326611.7061222</v>
      </c>
    </row>
    <row r="9" spans="1:4" ht="27" customHeight="1" x14ac:dyDescent="0.25">
      <c r="A9" s="107" t="s">
        <v>142</v>
      </c>
      <c r="B9" s="107"/>
      <c r="C9" s="107"/>
      <c r="D9" s="124"/>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140</v>
      </c>
      <c r="C1" s="36" t="s">
        <v>39</v>
      </c>
      <c r="D1" s="36" t="s">
        <v>36</v>
      </c>
      <c r="E1" s="36" t="s">
        <v>8</v>
      </c>
    </row>
    <row r="2" spans="1:5" x14ac:dyDescent="0.25">
      <c r="A2" s="40" t="s">
        <v>195</v>
      </c>
      <c r="B2" s="75">
        <v>51749</v>
      </c>
      <c r="C2" s="75">
        <v>120597</v>
      </c>
      <c r="D2" s="75">
        <v>134582</v>
      </c>
      <c r="E2" s="75">
        <v>306928</v>
      </c>
    </row>
    <row r="3" spans="1:5" x14ac:dyDescent="0.25">
      <c r="A3" s="40" t="s">
        <v>66</v>
      </c>
      <c r="B3" s="75">
        <v>0</v>
      </c>
      <c r="C3" s="75">
        <v>0</v>
      </c>
      <c r="D3" s="75">
        <v>19682</v>
      </c>
      <c r="E3" s="75">
        <v>19682</v>
      </c>
    </row>
    <row r="4" spans="1:5" x14ac:dyDescent="0.25">
      <c r="A4" s="42" t="s">
        <v>8</v>
      </c>
      <c r="B4" s="75">
        <v>51749</v>
      </c>
      <c r="C4" s="75">
        <v>120597</v>
      </c>
      <c r="D4" s="75">
        <v>154264</v>
      </c>
      <c r="E4" s="75">
        <v>326610</v>
      </c>
    </row>
    <row r="5" spans="1:5" ht="15.75" customHeight="1" x14ac:dyDescent="0.25">
      <c r="A5" s="123" t="s">
        <v>142</v>
      </c>
      <c r="B5" s="123"/>
      <c r="C5" s="123"/>
      <c r="D5" s="123"/>
      <c r="E5" s="12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0" sqref="D30"/>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52"/>
      <c r="B1" s="76" t="s">
        <v>203</v>
      </c>
      <c r="C1" s="76" t="s">
        <v>204</v>
      </c>
      <c r="D1" s="76" t="s">
        <v>206</v>
      </c>
      <c r="E1" s="76" t="s">
        <v>210</v>
      </c>
      <c r="F1" s="76" t="s">
        <v>211</v>
      </c>
    </row>
    <row r="2" spans="1:6" x14ac:dyDescent="0.25">
      <c r="A2" s="51" t="s">
        <v>52</v>
      </c>
      <c r="B2" s="59">
        <v>44913</v>
      </c>
      <c r="C2" s="59">
        <v>78706</v>
      </c>
      <c r="D2" s="59">
        <v>64659</v>
      </c>
      <c r="E2" s="59">
        <f>SUM(E3:E4)</f>
        <v>56424</v>
      </c>
      <c r="F2" s="59">
        <f>SUM(F3:F4)</f>
        <v>45187</v>
      </c>
    </row>
    <row r="3" spans="1:6" x14ac:dyDescent="0.25">
      <c r="A3" s="77" t="s">
        <v>186</v>
      </c>
      <c r="B3" s="58">
        <v>23177</v>
      </c>
      <c r="C3" s="58">
        <v>42661</v>
      </c>
      <c r="D3" s="58">
        <v>32631</v>
      </c>
      <c r="E3" s="58">
        <v>28466</v>
      </c>
      <c r="F3" s="58">
        <v>23248</v>
      </c>
    </row>
    <row r="4" spans="1:6" x14ac:dyDescent="0.25">
      <c r="A4" s="77" t="s">
        <v>138</v>
      </c>
      <c r="B4" s="58">
        <v>21736</v>
      </c>
      <c r="C4" s="58">
        <v>36045</v>
      </c>
      <c r="D4" s="58">
        <v>32028</v>
      </c>
      <c r="E4" s="58">
        <v>27958</v>
      </c>
      <c r="F4" s="58">
        <v>21939</v>
      </c>
    </row>
    <row r="5" spans="1:6" x14ac:dyDescent="0.25">
      <c r="A5" s="53" t="s">
        <v>2</v>
      </c>
      <c r="B5" s="59">
        <v>1348</v>
      </c>
      <c r="C5" s="59">
        <v>1724</v>
      </c>
      <c r="D5" s="59">
        <v>2104</v>
      </c>
      <c r="E5" s="59">
        <f>SUM(E6:E7)</f>
        <v>1894</v>
      </c>
      <c r="F5" s="59">
        <f>SUM(F6:F7)</f>
        <v>1868</v>
      </c>
    </row>
    <row r="6" spans="1:6" x14ac:dyDescent="0.25">
      <c r="A6" s="77" t="s">
        <v>187</v>
      </c>
      <c r="B6" s="58">
        <v>961</v>
      </c>
      <c r="C6" s="58">
        <v>1265</v>
      </c>
      <c r="D6" s="58">
        <v>1565</v>
      </c>
      <c r="E6" s="58">
        <v>1316</v>
      </c>
      <c r="F6" s="58">
        <v>1308</v>
      </c>
    </row>
    <row r="7" spans="1:6" x14ac:dyDescent="0.25">
      <c r="A7" s="77" t="s">
        <v>138</v>
      </c>
      <c r="B7" s="54">
        <v>387</v>
      </c>
      <c r="C7" s="54">
        <v>459</v>
      </c>
      <c r="D7" s="54">
        <v>539</v>
      </c>
      <c r="E7" s="54">
        <v>578</v>
      </c>
      <c r="F7" s="54">
        <v>560</v>
      </c>
    </row>
    <row r="8" spans="1:6" x14ac:dyDescent="0.25">
      <c r="A8" s="53" t="s">
        <v>5</v>
      </c>
      <c r="B8" s="59">
        <v>17032</v>
      </c>
      <c r="C8" s="59">
        <v>16924</v>
      </c>
      <c r="D8" s="59">
        <v>28483</v>
      </c>
      <c r="E8" s="59">
        <f>SUM(E9:E10)</f>
        <v>23101</v>
      </c>
      <c r="F8" s="59">
        <f>SUM(F9:F10)</f>
        <v>16976</v>
      </c>
    </row>
    <row r="9" spans="1:6" x14ac:dyDescent="0.25">
      <c r="A9" s="77" t="s">
        <v>187</v>
      </c>
      <c r="B9" s="58">
        <v>7017</v>
      </c>
      <c r="C9" s="58">
        <v>7324</v>
      </c>
      <c r="D9" s="58">
        <v>13439</v>
      </c>
      <c r="E9" s="58">
        <v>10614</v>
      </c>
      <c r="F9" s="58">
        <v>7642</v>
      </c>
    </row>
    <row r="10" spans="1:6" x14ac:dyDescent="0.25">
      <c r="A10" s="77" t="s">
        <v>138</v>
      </c>
      <c r="B10" s="58">
        <v>10015</v>
      </c>
      <c r="C10" s="58">
        <v>9600</v>
      </c>
      <c r="D10" s="58">
        <v>15044</v>
      </c>
      <c r="E10" s="58">
        <v>12487</v>
      </c>
      <c r="F10" s="58">
        <v>9334</v>
      </c>
    </row>
    <row r="11" spans="1:6" x14ac:dyDescent="0.25">
      <c r="A11" s="53" t="s">
        <v>189</v>
      </c>
      <c r="B11" s="60" t="s">
        <v>4</v>
      </c>
      <c r="C11" s="60" t="s">
        <v>4</v>
      </c>
      <c r="D11" s="60" t="s">
        <v>4</v>
      </c>
      <c r="E11" s="60" t="s">
        <v>4</v>
      </c>
      <c r="F11" s="60" t="s">
        <v>4</v>
      </c>
    </row>
    <row r="12" spans="1:6" x14ac:dyDescent="0.25">
      <c r="A12" s="77" t="s">
        <v>187</v>
      </c>
      <c r="B12" s="61" t="s">
        <v>4</v>
      </c>
      <c r="C12" s="61" t="s">
        <v>4</v>
      </c>
      <c r="D12" s="61" t="s">
        <v>4</v>
      </c>
      <c r="E12" s="61" t="s">
        <v>4</v>
      </c>
      <c r="F12" s="61" t="s">
        <v>4</v>
      </c>
    </row>
    <row r="13" spans="1:6" x14ac:dyDescent="0.25">
      <c r="A13" s="77" t="s">
        <v>138</v>
      </c>
      <c r="B13" s="61" t="s">
        <v>4</v>
      </c>
      <c r="C13" s="61" t="s">
        <v>4</v>
      </c>
      <c r="D13" s="61" t="s">
        <v>4</v>
      </c>
      <c r="E13" s="61" t="s">
        <v>4</v>
      </c>
      <c r="F13" s="61" t="s">
        <v>4</v>
      </c>
    </row>
    <row r="14" spans="1:6" x14ac:dyDescent="0.25">
      <c r="A14" s="53" t="s">
        <v>6</v>
      </c>
      <c r="B14" s="60" t="s">
        <v>4</v>
      </c>
      <c r="C14" s="60" t="s">
        <v>4</v>
      </c>
      <c r="D14" s="60" t="s">
        <v>4</v>
      </c>
      <c r="E14" s="60" t="s">
        <v>4</v>
      </c>
      <c r="F14" s="60" t="s">
        <v>4</v>
      </c>
    </row>
    <row r="15" spans="1:6" x14ac:dyDescent="0.25">
      <c r="A15" s="77" t="s">
        <v>187</v>
      </c>
      <c r="B15" s="61" t="s">
        <v>4</v>
      </c>
      <c r="C15" s="61" t="s">
        <v>4</v>
      </c>
      <c r="D15" s="61" t="s">
        <v>4</v>
      </c>
      <c r="E15" s="61" t="s">
        <v>4</v>
      </c>
      <c r="F15" s="61" t="s">
        <v>4</v>
      </c>
    </row>
    <row r="16" spans="1:6" x14ac:dyDescent="0.25">
      <c r="A16" s="77" t="s">
        <v>138</v>
      </c>
      <c r="B16" s="61" t="s">
        <v>4</v>
      </c>
      <c r="C16" s="61" t="s">
        <v>4</v>
      </c>
      <c r="D16" s="61" t="s">
        <v>4</v>
      </c>
      <c r="E16" s="61" t="s">
        <v>4</v>
      </c>
      <c r="F16" s="61" t="s">
        <v>4</v>
      </c>
    </row>
    <row r="17" spans="1:6" x14ac:dyDescent="0.25">
      <c r="A17" s="53" t="s">
        <v>7</v>
      </c>
      <c r="B17" s="60" t="s">
        <v>4</v>
      </c>
      <c r="C17" s="60" t="s">
        <v>4</v>
      </c>
      <c r="D17" s="60" t="s">
        <v>4</v>
      </c>
      <c r="E17" s="60" t="s">
        <v>4</v>
      </c>
      <c r="F17" s="60" t="s">
        <v>4</v>
      </c>
    </row>
    <row r="18" spans="1:6" x14ac:dyDescent="0.25">
      <c r="A18" s="77" t="s">
        <v>187</v>
      </c>
      <c r="B18" s="58" t="s">
        <v>4</v>
      </c>
      <c r="C18" s="58" t="s">
        <v>4</v>
      </c>
      <c r="D18" s="58" t="s">
        <v>4</v>
      </c>
      <c r="E18" s="58" t="s">
        <v>4</v>
      </c>
      <c r="F18" s="58" t="s">
        <v>4</v>
      </c>
    </row>
    <row r="19" spans="1:6" x14ac:dyDescent="0.25">
      <c r="A19" s="77" t="s">
        <v>138</v>
      </c>
      <c r="B19" s="58" t="s">
        <v>4</v>
      </c>
      <c r="C19" s="58" t="s">
        <v>4</v>
      </c>
      <c r="D19" s="58" t="s">
        <v>4</v>
      </c>
      <c r="E19" s="58" t="s">
        <v>4</v>
      </c>
      <c r="F19" s="58" t="s">
        <v>4</v>
      </c>
    </row>
    <row r="20" spans="1:6" x14ac:dyDescent="0.25">
      <c r="A20" s="53" t="s">
        <v>8</v>
      </c>
      <c r="B20" s="59">
        <v>63293</v>
      </c>
      <c r="C20" s="59">
        <v>97354</v>
      </c>
      <c r="D20" s="59">
        <v>95246</v>
      </c>
      <c r="E20" s="59">
        <f>SUM(E8,E5,E2)</f>
        <v>81419</v>
      </c>
      <c r="F20" s="59">
        <f>SUM(F8,F5,F2)</f>
        <v>64031</v>
      </c>
    </row>
    <row r="21" spans="1:6" x14ac:dyDescent="0.25">
      <c r="A21" s="91"/>
      <c r="B21" s="92"/>
      <c r="C21" s="92"/>
      <c r="D21" s="92"/>
      <c r="E21" s="92"/>
      <c r="F21" s="93"/>
    </row>
    <row r="22" spans="1:6" ht="108" customHeight="1" x14ac:dyDescent="0.25">
      <c r="A22" s="99" t="s">
        <v>191</v>
      </c>
      <c r="B22" s="100"/>
      <c r="C22" s="100"/>
      <c r="D22" s="100"/>
      <c r="E22" s="100"/>
      <c r="F22" s="101"/>
    </row>
    <row r="23" spans="1:6" ht="15" customHeight="1" x14ac:dyDescent="0.25">
      <c r="A23" s="99" t="s">
        <v>13</v>
      </c>
      <c r="B23" s="100"/>
      <c r="C23" s="100"/>
      <c r="D23" s="100"/>
      <c r="E23" s="100"/>
      <c r="F23" s="101"/>
    </row>
    <row r="24" spans="1:6" ht="18.75" customHeight="1" x14ac:dyDescent="0.25">
      <c r="A24" s="99" t="s">
        <v>14</v>
      </c>
      <c r="B24" s="100"/>
      <c r="C24" s="100"/>
      <c r="D24" s="100"/>
      <c r="E24" s="100"/>
      <c r="F24" s="101"/>
    </row>
    <row r="25" spans="1:6" ht="18" customHeight="1" x14ac:dyDescent="0.25">
      <c r="A25" s="99" t="s">
        <v>11</v>
      </c>
      <c r="B25" s="100"/>
      <c r="C25" s="100"/>
      <c r="D25" s="100"/>
      <c r="E25" s="100"/>
      <c r="F25" s="101"/>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6" sqref="A1:E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80"/>
      <c r="B1" s="119" t="s">
        <v>143</v>
      </c>
      <c r="C1" s="120"/>
      <c r="D1" s="119" t="s">
        <v>76</v>
      </c>
      <c r="E1" s="120"/>
    </row>
    <row r="2" spans="1:5" x14ac:dyDescent="0.25">
      <c r="A2" s="36" t="s">
        <v>133</v>
      </c>
      <c r="B2" s="36" t="s">
        <v>134</v>
      </c>
      <c r="C2" s="36" t="s">
        <v>1</v>
      </c>
      <c r="D2" s="36" t="s">
        <v>3</v>
      </c>
      <c r="E2" s="36" t="s">
        <v>1</v>
      </c>
    </row>
    <row r="3" spans="1:5" x14ac:dyDescent="0.25">
      <c r="A3" s="40" t="s">
        <v>33</v>
      </c>
      <c r="B3" s="75">
        <v>10</v>
      </c>
      <c r="C3" s="75">
        <v>104</v>
      </c>
      <c r="D3" s="75">
        <v>0</v>
      </c>
      <c r="E3" s="75">
        <v>104</v>
      </c>
    </row>
    <row r="4" spans="1:5" x14ac:dyDescent="0.25">
      <c r="A4" s="40" t="s">
        <v>196</v>
      </c>
      <c r="B4" s="75">
        <v>355327</v>
      </c>
      <c r="C4" s="75">
        <v>12081</v>
      </c>
      <c r="D4" s="75">
        <v>277811</v>
      </c>
      <c r="E4" s="75">
        <v>7788</v>
      </c>
    </row>
    <row r="5" spans="1:5" ht="15.95" customHeight="1" x14ac:dyDescent="0.25">
      <c r="A5" s="41" t="s">
        <v>8</v>
      </c>
      <c r="B5" s="75">
        <v>355337</v>
      </c>
      <c r="C5" s="75">
        <v>12185</v>
      </c>
      <c r="D5" s="75">
        <v>277811</v>
      </c>
      <c r="E5" s="75">
        <v>7892</v>
      </c>
    </row>
    <row r="6" spans="1:5" ht="18.75" customHeight="1" x14ac:dyDescent="0.25">
      <c r="A6" s="136" t="s">
        <v>142</v>
      </c>
      <c r="B6" s="137"/>
      <c r="C6" s="137"/>
      <c r="D6" s="137"/>
      <c r="E6" s="138"/>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G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80" t="s">
        <v>0</v>
      </c>
      <c r="B1" s="122" t="s">
        <v>198</v>
      </c>
      <c r="C1" s="122"/>
      <c r="D1" s="122"/>
      <c r="E1" s="122" t="s">
        <v>76</v>
      </c>
      <c r="F1" s="122"/>
      <c r="G1" s="122"/>
    </row>
    <row r="2" spans="1:7" x14ac:dyDescent="0.25">
      <c r="A2" s="36" t="s">
        <v>133</v>
      </c>
      <c r="B2" s="36" t="s">
        <v>197</v>
      </c>
      <c r="C2" s="36" t="s">
        <v>39</v>
      </c>
      <c r="D2" s="36" t="s">
        <v>36</v>
      </c>
      <c r="E2" s="36" t="s">
        <v>38</v>
      </c>
      <c r="F2" s="36" t="s">
        <v>39</v>
      </c>
      <c r="G2" s="36" t="s">
        <v>36</v>
      </c>
    </row>
    <row r="3" spans="1:7" x14ac:dyDescent="0.25">
      <c r="A3" s="40" t="s">
        <v>195</v>
      </c>
      <c r="B3" s="75">
        <v>38395</v>
      </c>
      <c r="C3" s="75">
        <v>128437</v>
      </c>
      <c r="D3" s="75">
        <v>177626</v>
      </c>
      <c r="E3" s="75">
        <v>65104</v>
      </c>
      <c r="F3" s="75">
        <v>112757</v>
      </c>
      <c r="G3" s="75">
        <v>91540</v>
      </c>
    </row>
    <row r="4" spans="1:7" x14ac:dyDescent="0.25">
      <c r="A4" s="40" t="s">
        <v>66</v>
      </c>
      <c r="B4" s="74">
        <v>0</v>
      </c>
      <c r="C4" s="74">
        <v>0</v>
      </c>
      <c r="D4" s="75">
        <v>23064</v>
      </c>
      <c r="E4" s="75">
        <v>0</v>
      </c>
      <c r="F4" s="75">
        <v>0</v>
      </c>
      <c r="G4" s="75">
        <v>16301</v>
      </c>
    </row>
    <row r="5" spans="1:7" x14ac:dyDescent="0.25">
      <c r="A5" s="41" t="s">
        <v>8</v>
      </c>
      <c r="B5" s="75">
        <v>38395</v>
      </c>
      <c r="C5" s="75">
        <v>128437</v>
      </c>
      <c r="D5" s="75">
        <v>200690</v>
      </c>
      <c r="E5" s="75">
        <v>65104</v>
      </c>
      <c r="F5" s="75">
        <v>112757</v>
      </c>
      <c r="G5" s="75">
        <v>107841</v>
      </c>
    </row>
    <row r="6" spans="1:7" ht="20.25" customHeight="1" x14ac:dyDescent="0.25">
      <c r="A6" s="116" t="s">
        <v>142</v>
      </c>
      <c r="B6" s="117"/>
      <c r="C6" s="117"/>
      <c r="D6" s="117"/>
      <c r="E6" s="117"/>
      <c r="F6" s="117"/>
      <c r="G6" s="118"/>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14" sqref="C14"/>
    </sheetView>
  </sheetViews>
  <sheetFormatPr defaultRowHeight="15" x14ac:dyDescent="0.25"/>
  <cols>
    <col min="1" max="1" width="20.7109375" bestFit="1" customWidth="1"/>
    <col min="2" max="4" width="14.7109375" customWidth="1"/>
  </cols>
  <sheetData>
    <row r="1" spans="1:4" ht="88.5" customHeight="1" x14ac:dyDescent="0.25">
      <c r="A1" s="107" t="s">
        <v>216</v>
      </c>
      <c r="B1" s="107"/>
      <c r="C1" s="107"/>
      <c r="D1" s="107"/>
    </row>
    <row r="2" spans="1:4" ht="25.5" customHeight="1" x14ac:dyDescent="0.25">
      <c r="A2" s="106" t="s">
        <v>81</v>
      </c>
      <c r="B2" s="106"/>
      <c r="C2" s="106"/>
      <c r="D2" s="106"/>
    </row>
    <row r="3" spans="1:4" x14ac:dyDescent="0.25">
      <c r="A3" s="106" t="s">
        <v>82</v>
      </c>
      <c r="B3" s="106"/>
      <c r="C3" s="106"/>
      <c r="D3" s="106"/>
    </row>
    <row r="4" spans="1:4" x14ac:dyDescent="0.25">
      <c r="A4" s="107" t="s">
        <v>145</v>
      </c>
      <c r="B4" s="107"/>
      <c r="C4" s="107"/>
      <c r="D4" s="107"/>
    </row>
    <row r="5" spans="1:4" x14ac:dyDescent="0.25">
      <c r="A5" s="108" t="s">
        <v>146</v>
      </c>
      <c r="B5" s="109"/>
      <c r="C5" s="109"/>
      <c r="D5" s="110"/>
    </row>
    <row r="6" spans="1:4" ht="25.5" customHeight="1" x14ac:dyDescent="0.25">
      <c r="A6" s="123" t="s">
        <v>12</v>
      </c>
      <c r="B6" s="123"/>
      <c r="C6" s="123"/>
      <c r="D6" s="12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6" sqref="G6"/>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78" t="s">
        <v>159</v>
      </c>
      <c r="B1" s="76" t="s">
        <v>203</v>
      </c>
      <c r="C1" s="76" t="s">
        <v>204</v>
      </c>
      <c r="D1" s="76" t="s">
        <v>206</v>
      </c>
      <c r="E1" s="76" t="s">
        <v>210</v>
      </c>
      <c r="F1" s="76" t="s">
        <v>211</v>
      </c>
    </row>
    <row r="2" spans="1:7" x14ac:dyDescent="0.25">
      <c r="A2" s="53" t="s">
        <v>160</v>
      </c>
      <c r="B2" s="43">
        <f>0.85*5200000</f>
        <v>4420000</v>
      </c>
      <c r="C2" s="43">
        <f>0.85*5200000</f>
        <v>4420000</v>
      </c>
      <c r="D2" s="43">
        <f>0.85*5200000</f>
        <v>4420000</v>
      </c>
      <c r="E2" s="43">
        <f>0.85*5200000</f>
        <v>4420000</v>
      </c>
      <c r="F2" s="43">
        <f>0.85*5200000</f>
        <v>4420000</v>
      </c>
    </row>
    <row r="3" spans="1:7" x14ac:dyDescent="0.25">
      <c r="A3" s="77" t="s">
        <v>49</v>
      </c>
      <c r="B3" s="54" t="s">
        <v>4</v>
      </c>
      <c r="C3" s="54" t="s">
        <v>4</v>
      </c>
      <c r="D3" s="54" t="s">
        <v>4</v>
      </c>
      <c r="E3" s="54" t="s">
        <v>4</v>
      </c>
      <c r="F3" s="54" t="s">
        <v>4</v>
      </c>
    </row>
    <row r="4" spans="1:7" x14ac:dyDescent="0.25">
      <c r="A4" s="77" t="s">
        <v>161</v>
      </c>
      <c r="B4" s="54" t="s">
        <v>4</v>
      </c>
      <c r="C4" s="54" t="s">
        <v>4</v>
      </c>
      <c r="D4" s="54" t="s">
        <v>4</v>
      </c>
      <c r="E4" s="54" t="s">
        <v>4</v>
      </c>
      <c r="F4" s="54" t="s">
        <v>4</v>
      </c>
    </row>
    <row r="5" spans="1:7" x14ac:dyDescent="0.25">
      <c r="A5" s="77" t="s">
        <v>162</v>
      </c>
      <c r="B5" s="54" t="s">
        <v>4</v>
      </c>
      <c r="C5" s="54" t="s">
        <v>4</v>
      </c>
      <c r="D5" s="54" t="s">
        <v>4</v>
      </c>
      <c r="E5" s="54" t="s">
        <v>4</v>
      </c>
      <c r="F5" s="54" t="s">
        <v>4</v>
      </c>
    </row>
    <row r="6" spans="1:7" x14ac:dyDescent="0.25">
      <c r="A6" s="77" t="s">
        <v>37</v>
      </c>
      <c r="B6" s="54" t="s">
        <v>4</v>
      </c>
      <c r="C6" s="54" t="s">
        <v>4</v>
      </c>
      <c r="D6" s="54" t="s">
        <v>4</v>
      </c>
      <c r="E6" s="54" t="s">
        <v>4</v>
      </c>
      <c r="F6" s="54" t="s">
        <v>4</v>
      </c>
    </row>
    <row r="7" spans="1:7" x14ac:dyDescent="0.25">
      <c r="A7" s="18" t="s">
        <v>163</v>
      </c>
      <c r="B7" s="54" t="s">
        <v>4</v>
      </c>
      <c r="C7" s="54" t="s">
        <v>4</v>
      </c>
      <c r="D7" s="54" t="s">
        <v>4</v>
      </c>
      <c r="E7" s="54" t="s">
        <v>4</v>
      </c>
      <c r="F7" s="54" t="s">
        <v>4</v>
      </c>
      <c r="G7" s="21"/>
    </row>
    <row r="8" spans="1:7" ht="45.75" customHeight="1" x14ac:dyDescent="0.25">
      <c r="A8" s="22" t="s">
        <v>8</v>
      </c>
      <c r="B8" s="64">
        <f t="shared" ref="B8:F8" si="0">B2</f>
        <v>4420000</v>
      </c>
      <c r="C8" s="64">
        <f t="shared" si="0"/>
        <v>4420000</v>
      </c>
      <c r="D8" s="64">
        <f t="shared" si="0"/>
        <v>4420000</v>
      </c>
      <c r="E8" s="64">
        <f t="shared" si="0"/>
        <v>4420000</v>
      </c>
      <c r="F8" s="64">
        <f t="shared" si="0"/>
        <v>4420000</v>
      </c>
    </row>
    <row r="9" spans="1:7" ht="24.75" customHeight="1" x14ac:dyDescent="0.25">
      <c r="A9" s="128" t="s">
        <v>217</v>
      </c>
      <c r="B9" s="129"/>
      <c r="C9" s="129"/>
      <c r="D9" s="129"/>
      <c r="E9" s="129"/>
      <c r="F9" s="130"/>
    </row>
    <row r="10" spans="1:7" ht="16.5" customHeight="1" x14ac:dyDescent="0.25">
      <c r="A10" s="131" t="s">
        <v>22</v>
      </c>
      <c r="B10" s="132"/>
      <c r="C10" s="132"/>
      <c r="D10" s="132"/>
      <c r="E10" s="132"/>
      <c r="F10" s="133"/>
    </row>
    <row r="11" spans="1:7" ht="15" customHeight="1" x14ac:dyDescent="0.25">
      <c r="A11" s="131" t="s">
        <v>164</v>
      </c>
      <c r="B11" s="132"/>
      <c r="C11" s="132"/>
      <c r="D11" s="132"/>
      <c r="E11" s="132"/>
      <c r="F11" s="133"/>
    </row>
    <row r="12" spans="1:7" ht="15.75" customHeight="1" x14ac:dyDescent="0.25">
      <c r="A12" s="131" t="s">
        <v>11</v>
      </c>
      <c r="B12" s="132"/>
      <c r="C12" s="132"/>
      <c r="D12" s="132"/>
      <c r="E12" s="132"/>
      <c r="F12" s="133"/>
    </row>
    <row r="13" spans="1:7" ht="24.75" customHeight="1" x14ac:dyDescent="0.25">
      <c r="A13" s="125" t="s">
        <v>12</v>
      </c>
      <c r="B13" s="126"/>
      <c r="C13" s="126"/>
      <c r="D13" s="126"/>
      <c r="E13" s="126"/>
      <c r="F13" s="127"/>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4" sqref="A1:F1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78" t="s">
        <v>159</v>
      </c>
      <c r="B1" s="76" t="s">
        <v>203</v>
      </c>
      <c r="C1" s="76" t="s">
        <v>204</v>
      </c>
      <c r="D1" s="76" t="s">
        <v>206</v>
      </c>
      <c r="E1" s="76" t="s">
        <v>210</v>
      </c>
      <c r="F1" s="76" t="s">
        <v>211</v>
      </c>
    </row>
    <row r="2" spans="1:6" x14ac:dyDescent="0.25">
      <c r="A2" s="31" t="s">
        <v>165</v>
      </c>
      <c r="B2" s="43">
        <f>0.85*2000000</f>
        <v>1700000</v>
      </c>
      <c r="C2" s="43">
        <f>0.85*2000000</f>
        <v>1700000</v>
      </c>
      <c r="D2" s="43">
        <f>0.85*2000000</f>
        <v>1700000</v>
      </c>
      <c r="E2" s="43">
        <f>0.85*2000000</f>
        <v>1700000</v>
      </c>
      <c r="F2" s="43">
        <f>0.85*2000000</f>
        <v>1700000</v>
      </c>
    </row>
    <row r="3" spans="1:6" x14ac:dyDescent="0.25">
      <c r="A3" s="17" t="s">
        <v>166</v>
      </c>
      <c r="B3" s="74" t="s">
        <v>4</v>
      </c>
      <c r="C3" s="74" t="s">
        <v>4</v>
      </c>
      <c r="D3" s="74" t="s">
        <v>4</v>
      </c>
      <c r="E3" s="74" t="s">
        <v>4</v>
      </c>
      <c r="F3" s="74" t="s">
        <v>4</v>
      </c>
    </row>
    <row r="4" spans="1:6" x14ac:dyDescent="0.25">
      <c r="A4" s="18" t="s">
        <v>35</v>
      </c>
      <c r="B4" s="74" t="s">
        <v>4</v>
      </c>
      <c r="C4" s="74" t="s">
        <v>4</v>
      </c>
      <c r="D4" s="74" t="s">
        <v>4</v>
      </c>
      <c r="E4" s="74" t="s">
        <v>4</v>
      </c>
      <c r="F4" s="74" t="s">
        <v>4</v>
      </c>
    </row>
    <row r="5" spans="1:6" x14ac:dyDescent="0.25">
      <c r="A5" s="18" t="s">
        <v>167</v>
      </c>
      <c r="B5" s="74" t="s">
        <v>4</v>
      </c>
      <c r="C5" s="74" t="s">
        <v>4</v>
      </c>
      <c r="D5" s="74" t="s">
        <v>4</v>
      </c>
      <c r="E5" s="74" t="s">
        <v>4</v>
      </c>
      <c r="F5" s="74" t="s">
        <v>4</v>
      </c>
    </row>
    <row r="6" spans="1:6" x14ac:dyDescent="0.25">
      <c r="A6" s="18" t="s">
        <v>168</v>
      </c>
      <c r="B6" s="74" t="s">
        <v>4</v>
      </c>
      <c r="C6" s="74" t="s">
        <v>4</v>
      </c>
      <c r="D6" s="74" t="s">
        <v>4</v>
      </c>
      <c r="E6" s="74" t="s">
        <v>4</v>
      </c>
      <c r="F6" s="74" t="s">
        <v>4</v>
      </c>
    </row>
    <row r="7" spans="1:6" x14ac:dyDescent="0.25">
      <c r="A7" s="19" t="s">
        <v>169</v>
      </c>
      <c r="B7" s="74" t="s">
        <v>4</v>
      </c>
      <c r="C7" s="74" t="s">
        <v>4</v>
      </c>
      <c r="D7" s="74" t="s">
        <v>4</v>
      </c>
      <c r="E7" s="74" t="s">
        <v>4</v>
      </c>
      <c r="F7" s="74" t="s">
        <v>4</v>
      </c>
    </row>
    <row r="8" spans="1:6" x14ac:dyDescent="0.25">
      <c r="A8" s="20" t="s">
        <v>8</v>
      </c>
      <c r="B8" s="75">
        <f t="shared" ref="B8:F8" si="0">B2</f>
        <v>1700000</v>
      </c>
      <c r="C8" s="75">
        <f t="shared" si="0"/>
        <v>1700000</v>
      </c>
      <c r="D8" s="75">
        <f t="shared" si="0"/>
        <v>1700000</v>
      </c>
      <c r="E8" s="75">
        <f t="shared" si="0"/>
        <v>1700000</v>
      </c>
      <c r="F8" s="75">
        <f t="shared" si="0"/>
        <v>1700000</v>
      </c>
    </row>
    <row r="9" spans="1:6" ht="27" customHeight="1" x14ac:dyDescent="0.25">
      <c r="A9" s="135" t="s">
        <v>218</v>
      </c>
      <c r="B9" s="135"/>
      <c r="C9" s="135"/>
      <c r="D9" s="135"/>
      <c r="E9" s="135"/>
      <c r="F9" s="135"/>
    </row>
    <row r="10" spans="1:6" ht="14.25" customHeight="1" x14ac:dyDescent="0.25">
      <c r="A10" s="135" t="s">
        <v>22</v>
      </c>
      <c r="B10" s="135"/>
      <c r="C10" s="135"/>
      <c r="D10" s="135"/>
      <c r="E10" s="135"/>
      <c r="F10" s="135"/>
    </row>
    <row r="11" spans="1:6" ht="15.75" customHeight="1" x14ac:dyDescent="0.25">
      <c r="A11" s="135" t="s">
        <v>170</v>
      </c>
      <c r="B11" s="135"/>
      <c r="C11" s="135"/>
      <c r="D11" s="135"/>
      <c r="E11" s="135"/>
      <c r="F11" s="135"/>
    </row>
    <row r="12" spans="1:6" ht="15" customHeight="1" x14ac:dyDescent="0.25">
      <c r="A12" s="135" t="s">
        <v>171</v>
      </c>
      <c r="B12" s="135"/>
      <c r="C12" s="135"/>
      <c r="D12" s="135"/>
      <c r="E12" s="135"/>
      <c r="F12" s="135"/>
    </row>
    <row r="13" spans="1:6" ht="14.25" customHeight="1" x14ac:dyDescent="0.25">
      <c r="A13" s="131" t="s">
        <v>40</v>
      </c>
      <c r="B13" s="132"/>
      <c r="C13" s="132"/>
      <c r="D13" s="132"/>
      <c r="E13" s="132"/>
      <c r="F13" s="133"/>
    </row>
    <row r="14" spans="1:6" ht="26.25" customHeight="1" x14ac:dyDescent="0.25">
      <c r="A14" s="134" t="s">
        <v>12</v>
      </c>
      <c r="B14" s="134"/>
      <c r="C14" s="134"/>
      <c r="D14" s="134"/>
      <c r="E14" s="134"/>
      <c r="F14" s="134"/>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3" sqref="A1:F13"/>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78" t="s">
        <v>159</v>
      </c>
      <c r="B1" s="76" t="s">
        <v>203</v>
      </c>
      <c r="C1" s="76" t="s">
        <v>204</v>
      </c>
      <c r="D1" s="76" t="s">
        <v>206</v>
      </c>
      <c r="E1" s="76" t="s">
        <v>210</v>
      </c>
      <c r="F1" s="76" t="s">
        <v>211</v>
      </c>
    </row>
    <row r="2" spans="1:6" x14ac:dyDescent="0.25">
      <c r="A2" s="31" t="s">
        <v>172</v>
      </c>
      <c r="B2" s="43">
        <f>0.85*37000000</f>
        <v>31450000</v>
      </c>
      <c r="C2" s="43">
        <f>0.85*37000000</f>
        <v>31450000</v>
      </c>
      <c r="D2" s="43">
        <f>0.85*37000000</f>
        <v>31450000</v>
      </c>
      <c r="E2" s="43">
        <f>0.85*37000000</f>
        <v>31450000</v>
      </c>
      <c r="F2" s="43">
        <f>0.85*37000000</f>
        <v>31450000</v>
      </c>
    </row>
    <row r="3" spans="1:6" x14ac:dyDescent="0.25">
      <c r="A3" s="17" t="s">
        <v>173</v>
      </c>
      <c r="B3" s="74" t="s">
        <v>4</v>
      </c>
      <c r="C3" s="74" t="s">
        <v>4</v>
      </c>
      <c r="D3" s="74" t="s">
        <v>4</v>
      </c>
      <c r="E3" s="74" t="s">
        <v>4</v>
      </c>
      <c r="F3" s="74" t="s">
        <v>4</v>
      </c>
    </row>
    <row r="4" spans="1:6" x14ac:dyDescent="0.25">
      <c r="A4" s="18" t="s">
        <v>174</v>
      </c>
      <c r="B4" s="74" t="s">
        <v>4</v>
      </c>
      <c r="C4" s="74" t="s">
        <v>4</v>
      </c>
      <c r="D4" s="74" t="s">
        <v>4</v>
      </c>
      <c r="E4" s="74" t="s">
        <v>4</v>
      </c>
      <c r="F4" s="74" t="s">
        <v>4</v>
      </c>
    </row>
    <row r="5" spans="1:6" x14ac:dyDescent="0.25">
      <c r="A5" s="18" t="s">
        <v>162</v>
      </c>
      <c r="B5" s="74" t="s">
        <v>4</v>
      </c>
      <c r="C5" s="74" t="s">
        <v>4</v>
      </c>
      <c r="D5" s="74" t="s">
        <v>4</v>
      </c>
      <c r="E5" s="74" t="s">
        <v>4</v>
      </c>
      <c r="F5" s="74" t="s">
        <v>4</v>
      </c>
    </row>
    <row r="6" spans="1:6" x14ac:dyDescent="0.25">
      <c r="A6" s="18" t="s">
        <v>175</v>
      </c>
      <c r="B6" s="74" t="s">
        <v>4</v>
      </c>
      <c r="C6" s="74" t="s">
        <v>4</v>
      </c>
      <c r="D6" s="74" t="s">
        <v>4</v>
      </c>
      <c r="E6" s="74" t="s">
        <v>4</v>
      </c>
      <c r="F6" s="74" t="s">
        <v>4</v>
      </c>
    </row>
    <row r="7" spans="1:6" x14ac:dyDescent="0.25">
      <c r="A7" s="19" t="s">
        <v>70</v>
      </c>
      <c r="B7" s="74" t="s">
        <v>4</v>
      </c>
      <c r="C7" s="74" t="s">
        <v>4</v>
      </c>
      <c r="D7" s="74" t="s">
        <v>4</v>
      </c>
      <c r="E7" s="74" t="s">
        <v>4</v>
      </c>
      <c r="F7" s="74" t="s">
        <v>4</v>
      </c>
    </row>
    <row r="8" spans="1:6" x14ac:dyDescent="0.25">
      <c r="A8" s="20" t="s">
        <v>8</v>
      </c>
      <c r="B8" s="75">
        <f t="shared" ref="B8:F8" si="0">B2</f>
        <v>31450000</v>
      </c>
      <c r="C8" s="75">
        <f t="shared" si="0"/>
        <v>31450000</v>
      </c>
      <c r="D8" s="75">
        <f t="shared" si="0"/>
        <v>31450000</v>
      </c>
      <c r="E8" s="75">
        <f t="shared" si="0"/>
        <v>31450000</v>
      </c>
      <c r="F8" s="75">
        <f t="shared" si="0"/>
        <v>31450000</v>
      </c>
    </row>
    <row r="9" spans="1:6" ht="27" customHeight="1" x14ac:dyDescent="0.25">
      <c r="A9" s="135" t="s">
        <v>218</v>
      </c>
      <c r="B9" s="135"/>
      <c r="C9" s="135"/>
      <c r="D9" s="135"/>
      <c r="E9" s="135"/>
      <c r="F9" s="135"/>
    </row>
    <row r="10" spans="1:6" ht="14.25" customHeight="1" x14ac:dyDescent="0.25">
      <c r="A10" s="135" t="s">
        <v>22</v>
      </c>
      <c r="B10" s="135"/>
      <c r="C10" s="135"/>
      <c r="D10" s="135"/>
      <c r="E10" s="135"/>
      <c r="F10" s="135"/>
    </row>
    <row r="11" spans="1:6" ht="15.75" customHeight="1" x14ac:dyDescent="0.25">
      <c r="A11" s="135" t="s">
        <v>176</v>
      </c>
      <c r="B11" s="135"/>
      <c r="C11" s="135"/>
      <c r="D11" s="135"/>
      <c r="E11" s="135"/>
      <c r="F11" s="135"/>
    </row>
    <row r="12" spans="1:6" ht="15" customHeight="1" x14ac:dyDescent="0.25">
      <c r="A12" s="131" t="s">
        <v>11</v>
      </c>
      <c r="B12" s="132"/>
      <c r="C12" s="132"/>
      <c r="D12" s="132"/>
      <c r="E12" s="132"/>
      <c r="F12" s="133"/>
    </row>
    <row r="13" spans="1:6" ht="27.75" customHeight="1" x14ac:dyDescent="0.25">
      <c r="A13" s="134" t="s">
        <v>12</v>
      </c>
      <c r="B13" s="134"/>
      <c r="C13" s="134"/>
      <c r="D13" s="134"/>
      <c r="E13" s="134"/>
      <c r="F13" s="134"/>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0" sqref="E30"/>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52"/>
      <c r="B1" s="76" t="s">
        <v>203</v>
      </c>
      <c r="C1" s="76" t="s">
        <v>204</v>
      </c>
      <c r="D1" s="76" t="s">
        <v>206</v>
      </c>
      <c r="E1" s="76" t="s">
        <v>210</v>
      </c>
      <c r="F1" s="76" t="s">
        <v>211</v>
      </c>
    </row>
    <row r="2" spans="1:6" x14ac:dyDescent="0.25">
      <c r="A2" s="51" t="s">
        <v>52</v>
      </c>
      <c r="B2" s="59">
        <v>2825489</v>
      </c>
      <c r="C2" s="59">
        <v>3848561</v>
      </c>
      <c r="D2" s="59">
        <v>3412627</v>
      </c>
      <c r="E2" s="59">
        <f>SUM(E3:E4)</f>
        <v>3175950.9313099999</v>
      </c>
      <c r="F2" s="59">
        <f>SUM(F3:F4)</f>
        <v>2266460.3996799998</v>
      </c>
    </row>
    <row r="3" spans="1:6" ht="15" customHeight="1" x14ac:dyDescent="0.25">
      <c r="A3" s="77" t="s">
        <v>177</v>
      </c>
      <c r="B3" s="58">
        <v>2437636</v>
      </c>
      <c r="C3" s="58">
        <v>3220666</v>
      </c>
      <c r="D3" s="58">
        <v>2706549</v>
      </c>
      <c r="E3" s="58">
        <v>2350276.6697</v>
      </c>
      <c r="F3" s="58">
        <v>1482447.2226</v>
      </c>
    </row>
    <row r="4" spans="1:6" ht="15" customHeight="1" x14ac:dyDescent="0.25">
      <c r="A4" s="77" t="s">
        <v>178</v>
      </c>
      <c r="B4" s="58">
        <v>387853</v>
      </c>
      <c r="C4" s="58">
        <v>627895</v>
      </c>
      <c r="D4" s="58">
        <v>706078</v>
      </c>
      <c r="E4" s="58">
        <v>825674.26161000005</v>
      </c>
      <c r="F4" s="58">
        <v>784013.17708000005</v>
      </c>
    </row>
    <row r="5" spans="1:6" ht="15" customHeight="1" x14ac:dyDescent="0.25">
      <c r="A5" s="51" t="s">
        <v>2</v>
      </c>
      <c r="B5" s="59">
        <v>55895</v>
      </c>
      <c r="C5" s="59">
        <v>79673</v>
      </c>
      <c r="D5" s="59">
        <v>113673</v>
      </c>
      <c r="E5" s="59">
        <f>SUM(E6:E7)</f>
        <v>74377.397165000002</v>
      </c>
      <c r="F5" s="59">
        <f>SUM(F6:F7)</f>
        <v>79615.256743999998</v>
      </c>
    </row>
    <row r="6" spans="1:6" ht="15" customHeight="1" x14ac:dyDescent="0.25">
      <c r="A6" s="77" t="s">
        <v>179</v>
      </c>
      <c r="B6" s="57" t="s">
        <v>180</v>
      </c>
      <c r="C6" s="57" t="s">
        <v>180</v>
      </c>
      <c r="D6" s="57" t="s">
        <v>180</v>
      </c>
      <c r="E6" s="57" t="s">
        <v>180</v>
      </c>
      <c r="F6" s="57" t="s">
        <v>180</v>
      </c>
    </row>
    <row r="7" spans="1:6" ht="15" customHeight="1" x14ac:dyDescent="0.25">
      <c r="A7" s="77" t="s">
        <v>178</v>
      </c>
      <c r="B7" s="58">
        <v>55895</v>
      </c>
      <c r="C7" s="58">
        <v>79673</v>
      </c>
      <c r="D7" s="58">
        <v>113673</v>
      </c>
      <c r="E7" s="58">
        <v>74377.397165000002</v>
      </c>
      <c r="F7" s="58">
        <v>79615.256743999998</v>
      </c>
    </row>
    <row r="8" spans="1:6" ht="15" customHeight="1" x14ac:dyDescent="0.25">
      <c r="A8" s="51" t="s">
        <v>5</v>
      </c>
      <c r="B8" s="59">
        <v>243543</v>
      </c>
      <c r="C8" s="59">
        <v>262601</v>
      </c>
      <c r="D8" s="59">
        <v>551220</v>
      </c>
      <c r="E8" s="59">
        <f>SUM(E9:E10)</f>
        <v>470122.22682699998</v>
      </c>
      <c r="F8" s="59">
        <f>SUM(F9:F10)</f>
        <v>326611.70611799997</v>
      </c>
    </row>
    <row r="9" spans="1:6" ht="15" customHeight="1" x14ac:dyDescent="0.25">
      <c r="A9" s="77" t="s">
        <v>179</v>
      </c>
      <c r="B9" s="58">
        <v>236036</v>
      </c>
      <c r="C9" s="58">
        <v>255221</v>
      </c>
      <c r="D9" s="58">
        <v>542409</v>
      </c>
      <c r="E9" s="58">
        <v>457731.78511</v>
      </c>
      <c r="F9" s="58">
        <v>316573.19188</v>
      </c>
    </row>
    <row r="10" spans="1:6" ht="15" customHeight="1" x14ac:dyDescent="0.25">
      <c r="A10" s="77" t="s">
        <v>178</v>
      </c>
      <c r="B10" s="58">
        <v>7507</v>
      </c>
      <c r="C10" s="58">
        <v>7380</v>
      </c>
      <c r="D10" s="58">
        <v>8811</v>
      </c>
      <c r="E10" s="58">
        <v>12390.441717</v>
      </c>
      <c r="F10" s="58">
        <v>10038.514238</v>
      </c>
    </row>
    <row r="11" spans="1:6" ht="15" customHeight="1" x14ac:dyDescent="0.25">
      <c r="A11" s="53" t="s">
        <v>189</v>
      </c>
      <c r="B11" s="60" t="s">
        <v>4</v>
      </c>
      <c r="C11" s="60" t="s">
        <v>4</v>
      </c>
      <c r="D11" s="60" t="s">
        <v>4</v>
      </c>
      <c r="E11" s="60" t="s">
        <v>4</v>
      </c>
      <c r="F11" s="60" t="s">
        <v>4</v>
      </c>
    </row>
    <row r="12" spans="1:6" ht="15" customHeight="1" x14ac:dyDescent="0.25">
      <c r="A12" s="77" t="s">
        <v>179</v>
      </c>
      <c r="B12" s="61" t="s">
        <v>4</v>
      </c>
      <c r="C12" s="61" t="s">
        <v>4</v>
      </c>
      <c r="D12" s="61" t="s">
        <v>4</v>
      </c>
      <c r="E12" s="61" t="s">
        <v>4</v>
      </c>
      <c r="F12" s="61" t="s">
        <v>4</v>
      </c>
    </row>
    <row r="13" spans="1:6" ht="15" customHeight="1" x14ac:dyDescent="0.25">
      <c r="A13" s="77" t="s">
        <v>178</v>
      </c>
      <c r="B13" s="61" t="s">
        <v>4</v>
      </c>
      <c r="C13" s="61" t="s">
        <v>4</v>
      </c>
      <c r="D13" s="61" t="s">
        <v>4</v>
      </c>
      <c r="E13" s="61" t="s">
        <v>4</v>
      </c>
      <c r="F13" s="61" t="s">
        <v>4</v>
      </c>
    </row>
    <row r="14" spans="1:6" ht="15" customHeight="1" x14ac:dyDescent="0.25">
      <c r="A14" s="51" t="s">
        <v>6</v>
      </c>
      <c r="B14" s="59" t="s">
        <v>4</v>
      </c>
      <c r="C14" s="59" t="s">
        <v>4</v>
      </c>
      <c r="D14" s="59" t="s">
        <v>4</v>
      </c>
      <c r="E14" s="59" t="s">
        <v>4</v>
      </c>
      <c r="F14" s="59" t="s">
        <v>4</v>
      </c>
    </row>
    <row r="15" spans="1:6" ht="15" customHeight="1" x14ac:dyDescent="0.25">
      <c r="A15" s="77" t="s">
        <v>179</v>
      </c>
      <c r="B15" s="58" t="s">
        <v>4</v>
      </c>
      <c r="C15" s="58" t="s">
        <v>4</v>
      </c>
      <c r="D15" s="58" t="s">
        <v>4</v>
      </c>
      <c r="E15" s="58" t="s">
        <v>4</v>
      </c>
      <c r="F15" s="58" t="s">
        <v>4</v>
      </c>
    </row>
    <row r="16" spans="1:6" ht="15" customHeight="1" x14ac:dyDescent="0.25">
      <c r="A16" s="77" t="s">
        <v>178</v>
      </c>
      <c r="B16" s="58" t="s">
        <v>4</v>
      </c>
      <c r="C16" s="58" t="s">
        <v>4</v>
      </c>
      <c r="D16" s="58" t="s">
        <v>4</v>
      </c>
      <c r="E16" s="58" t="s">
        <v>4</v>
      </c>
      <c r="F16" s="58" t="s">
        <v>4</v>
      </c>
    </row>
    <row r="17" spans="1:6" ht="15" customHeight="1" x14ac:dyDescent="0.25">
      <c r="A17" s="51" t="s">
        <v>7</v>
      </c>
      <c r="B17" s="59" t="s">
        <v>4</v>
      </c>
      <c r="C17" s="59" t="s">
        <v>4</v>
      </c>
      <c r="D17" s="59" t="s">
        <v>4</v>
      </c>
      <c r="E17" s="59" t="s">
        <v>4</v>
      </c>
      <c r="F17" s="59" t="s">
        <v>4</v>
      </c>
    </row>
    <row r="18" spans="1:6" ht="16.5" customHeight="1" x14ac:dyDescent="0.25">
      <c r="A18" s="77" t="s">
        <v>179</v>
      </c>
      <c r="B18" s="58" t="s">
        <v>4</v>
      </c>
      <c r="C18" s="58" t="s">
        <v>4</v>
      </c>
      <c r="D18" s="58" t="s">
        <v>4</v>
      </c>
      <c r="E18" s="58" t="s">
        <v>4</v>
      </c>
      <c r="F18" s="58" t="s">
        <v>4</v>
      </c>
    </row>
    <row r="19" spans="1:6" ht="15.75" customHeight="1" x14ac:dyDescent="0.25">
      <c r="A19" s="77" t="s">
        <v>178</v>
      </c>
      <c r="B19" s="58" t="s">
        <v>4</v>
      </c>
      <c r="C19" s="58" t="s">
        <v>4</v>
      </c>
      <c r="D19" s="58" t="s">
        <v>4</v>
      </c>
      <c r="E19" s="58" t="s">
        <v>4</v>
      </c>
      <c r="F19" s="58" t="s">
        <v>4</v>
      </c>
    </row>
    <row r="20" spans="1:6" ht="15.95" customHeight="1" x14ac:dyDescent="0.25">
      <c r="A20" s="51" t="s">
        <v>8</v>
      </c>
      <c r="B20" s="59">
        <v>3124927</v>
      </c>
      <c r="C20" s="59">
        <v>4190835</v>
      </c>
      <c r="D20" s="59">
        <v>4077520</v>
      </c>
      <c r="E20" s="59">
        <f>SUM(E8,E5,E2)</f>
        <v>3720450.5553019997</v>
      </c>
      <c r="F20" s="59">
        <f>SUM(F8,F5,F2)</f>
        <v>2672687.3625419997</v>
      </c>
    </row>
    <row r="21" spans="1:6" ht="15.95" customHeight="1" x14ac:dyDescent="0.25">
      <c r="A21" s="102"/>
      <c r="B21" s="103"/>
      <c r="C21" s="103"/>
      <c r="D21" s="103"/>
      <c r="E21" s="103"/>
      <c r="F21" s="104"/>
    </row>
    <row r="22" spans="1:6" ht="66.75" customHeight="1" x14ac:dyDescent="0.25">
      <c r="A22" s="105" t="s">
        <v>192</v>
      </c>
      <c r="B22" s="105"/>
      <c r="C22" s="105"/>
      <c r="D22" s="105"/>
      <c r="E22" s="105"/>
      <c r="F22" s="105"/>
    </row>
    <row r="23" spans="1:6" ht="15.95" customHeight="1" x14ac:dyDescent="0.25">
      <c r="A23" s="105" t="s">
        <v>13</v>
      </c>
      <c r="B23" s="105"/>
      <c r="C23" s="105"/>
      <c r="D23" s="105"/>
      <c r="E23" s="105"/>
      <c r="F23" s="105"/>
    </row>
    <row r="24" spans="1:6" ht="15" customHeight="1" x14ac:dyDescent="0.25">
      <c r="A24" s="105" t="s">
        <v>10</v>
      </c>
      <c r="B24" s="105"/>
      <c r="C24" s="105"/>
      <c r="D24" s="105"/>
      <c r="E24" s="105"/>
      <c r="F24" s="105"/>
    </row>
    <row r="25" spans="1:6" ht="15" customHeight="1" x14ac:dyDescent="0.25">
      <c r="A25" s="105" t="s">
        <v>11</v>
      </c>
      <c r="B25" s="105"/>
      <c r="C25" s="105"/>
      <c r="D25" s="105"/>
      <c r="E25" s="105"/>
      <c r="F25" s="105"/>
    </row>
    <row r="26" spans="1:6" ht="29.25"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2" sqref="C32"/>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52"/>
      <c r="B1" s="76" t="s">
        <v>203</v>
      </c>
      <c r="C1" s="76" t="s">
        <v>204</v>
      </c>
      <c r="D1" s="76" t="s">
        <v>206</v>
      </c>
      <c r="E1" s="76" t="s">
        <v>210</v>
      </c>
      <c r="F1" s="76" t="s">
        <v>211</v>
      </c>
    </row>
    <row r="2" spans="1:6" x14ac:dyDescent="0.25">
      <c r="A2" s="51" t="s">
        <v>52</v>
      </c>
      <c r="B2" s="59">
        <v>5650977</v>
      </c>
      <c r="C2" s="59">
        <v>7697122</v>
      </c>
      <c r="D2" s="59">
        <v>6825255</v>
      </c>
      <c r="E2" s="59">
        <f>SUM(E3:E4)</f>
        <v>6351901.8625999996</v>
      </c>
      <c r="F2" s="59">
        <f>SUM(F3:F4)</f>
        <v>4532920.7993999999</v>
      </c>
    </row>
    <row r="3" spans="1:6" ht="15" customHeight="1" x14ac:dyDescent="0.25">
      <c r="A3" s="77" t="s">
        <v>186</v>
      </c>
      <c r="B3" s="58">
        <v>3481619</v>
      </c>
      <c r="C3" s="58">
        <v>4934563</v>
      </c>
      <c r="D3" s="58">
        <v>3975011</v>
      </c>
      <c r="E3" s="58">
        <v>3646233.5411999999</v>
      </c>
      <c r="F3" s="58">
        <v>2663568.0366000002</v>
      </c>
    </row>
    <row r="4" spans="1:6" ht="15" customHeight="1" x14ac:dyDescent="0.25">
      <c r="A4" s="77" t="s">
        <v>138</v>
      </c>
      <c r="B4" s="58">
        <v>2169358</v>
      </c>
      <c r="C4" s="58">
        <v>2762558</v>
      </c>
      <c r="D4" s="58">
        <v>2850244</v>
      </c>
      <c r="E4" s="58">
        <v>2705668.3213999998</v>
      </c>
      <c r="F4" s="58">
        <v>1869352.7627999999</v>
      </c>
    </row>
    <row r="5" spans="1:6" ht="15" customHeight="1" x14ac:dyDescent="0.25">
      <c r="A5" s="51" t="s">
        <v>2</v>
      </c>
      <c r="B5" s="59">
        <v>111790</v>
      </c>
      <c r="C5" s="59">
        <v>159346</v>
      </c>
      <c r="D5" s="59">
        <v>227346</v>
      </c>
      <c r="E5" s="59">
        <f>SUM(E6:E7)</f>
        <v>148754.79432799999</v>
      </c>
      <c r="F5" s="59">
        <f>SUM(F6:F7)</f>
        <v>159230.513485</v>
      </c>
    </row>
    <row r="6" spans="1:6" ht="15" customHeight="1" x14ac:dyDescent="0.25">
      <c r="A6" s="77" t="s">
        <v>187</v>
      </c>
      <c r="B6" s="57" t="s">
        <v>207</v>
      </c>
      <c r="C6" s="57" t="s">
        <v>208</v>
      </c>
      <c r="D6" s="57" t="s">
        <v>209</v>
      </c>
      <c r="E6" s="54">
        <v>117006.69181999999</v>
      </c>
      <c r="F6" s="54">
        <v>108394.81512</v>
      </c>
    </row>
    <row r="7" spans="1:6" ht="15" customHeight="1" x14ac:dyDescent="0.25">
      <c r="A7" s="77" t="s">
        <v>138</v>
      </c>
      <c r="B7" s="58">
        <v>29604</v>
      </c>
      <c r="C7" s="58">
        <v>39617</v>
      </c>
      <c r="D7" s="58">
        <v>43708</v>
      </c>
      <c r="E7" s="58">
        <v>31748.102508</v>
      </c>
      <c r="F7" s="58">
        <v>50835.698364999997</v>
      </c>
    </row>
    <row r="8" spans="1:6" ht="15" customHeight="1" x14ac:dyDescent="0.25">
      <c r="A8" s="51" t="s">
        <v>5</v>
      </c>
      <c r="B8" s="59">
        <v>487086</v>
      </c>
      <c r="C8" s="59">
        <v>525202</v>
      </c>
      <c r="D8" s="59">
        <v>1102439</v>
      </c>
      <c r="E8" s="59">
        <f>SUM(E9:E10)</f>
        <v>940244.45364999992</v>
      </c>
      <c r="F8" s="59">
        <f>SUM(F9:F10)</f>
        <v>653223.41223999998</v>
      </c>
    </row>
    <row r="9" spans="1:6" ht="15" customHeight="1" x14ac:dyDescent="0.25">
      <c r="A9" s="77" t="s">
        <v>187</v>
      </c>
      <c r="B9" s="58">
        <v>260594</v>
      </c>
      <c r="C9" s="58">
        <v>288759</v>
      </c>
      <c r="D9" s="58">
        <v>627412</v>
      </c>
      <c r="E9" s="58">
        <v>542051.08693999995</v>
      </c>
      <c r="F9" s="58">
        <v>367521.16797000001</v>
      </c>
    </row>
    <row r="10" spans="1:6" ht="15" customHeight="1" x14ac:dyDescent="0.25">
      <c r="A10" s="77" t="s">
        <v>138</v>
      </c>
      <c r="B10" s="58">
        <v>226492</v>
      </c>
      <c r="C10" s="58">
        <v>236444</v>
      </c>
      <c r="D10" s="58">
        <v>475027</v>
      </c>
      <c r="E10" s="58">
        <v>398193.36670999997</v>
      </c>
      <c r="F10" s="58">
        <v>285702.24427000002</v>
      </c>
    </row>
    <row r="11" spans="1:6" ht="15" customHeight="1" x14ac:dyDescent="0.25">
      <c r="A11" s="53" t="s">
        <v>189</v>
      </c>
      <c r="B11" s="60" t="s">
        <v>4</v>
      </c>
      <c r="C11" s="60" t="s">
        <v>4</v>
      </c>
      <c r="D11" s="60" t="s">
        <v>4</v>
      </c>
      <c r="E11" s="60" t="s">
        <v>4</v>
      </c>
      <c r="F11" s="60" t="s">
        <v>4</v>
      </c>
    </row>
    <row r="12" spans="1:6" ht="15" customHeight="1" x14ac:dyDescent="0.25">
      <c r="A12" s="77" t="s">
        <v>187</v>
      </c>
      <c r="B12" s="61" t="s">
        <v>4</v>
      </c>
      <c r="C12" s="61" t="s">
        <v>4</v>
      </c>
      <c r="D12" s="61" t="s">
        <v>4</v>
      </c>
      <c r="E12" s="61" t="s">
        <v>4</v>
      </c>
      <c r="F12" s="61" t="s">
        <v>4</v>
      </c>
    </row>
    <row r="13" spans="1:6" ht="15" customHeight="1" x14ac:dyDescent="0.25">
      <c r="A13" s="77" t="s">
        <v>138</v>
      </c>
      <c r="B13" s="61" t="s">
        <v>4</v>
      </c>
      <c r="C13" s="61" t="s">
        <v>4</v>
      </c>
      <c r="D13" s="61" t="s">
        <v>4</v>
      </c>
      <c r="E13" s="61" t="s">
        <v>4</v>
      </c>
      <c r="F13" s="61" t="s">
        <v>4</v>
      </c>
    </row>
    <row r="14" spans="1:6" ht="15" customHeight="1" x14ac:dyDescent="0.25">
      <c r="A14" s="51" t="s">
        <v>6</v>
      </c>
      <c r="B14" s="59" t="s">
        <v>4</v>
      </c>
      <c r="C14" s="59" t="s">
        <v>4</v>
      </c>
      <c r="D14" s="59" t="s">
        <v>4</v>
      </c>
      <c r="E14" s="59" t="s">
        <v>4</v>
      </c>
      <c r="F14" s="59" t="s">
        <v>4</v>
      </c>
    </row>
    <row r="15" spans="1:6" ht="15" customHeight="1" x14ac:dyDescent="0.25">
      <c r="A15" s="77" t="s">
        <v>187</v>
      </c>
      <c r="B15" s="58" t="s">
        <v>4</v>
      </c>
      <c r="C15" s="58" t="s">
        <v>4</v>
      </c>
      <c r="D15" s="58" t="s">
        <v>4</v>
      </c>
      <c r="E15" s="58" t="s">
        <v>4</v>
      </c>
      <c r="F15" s="58" t="s">
        <v>4</v>
      </c>
    </row>
    <row r="16" spans="1:6" ht="15" customHeight="1" x14ac:dyDescent="0.25">
      <c r="A16" s="77" t="s">
        <v>138</v>
      </c>
      <c r="B16" s="58" t="s">
        <v>4</v>
      </c>
      <c r="C16" s="58" t="s">
        <v>4</v>
      </c>
      <c r="D16" s="58" t="s">
        <v>4</v>
      </c>
      <c r="E16" s="58" t="s">
        <v>4</v>
      </c>
      <c r="F16" s="58" t="s">
        <v>4</v>
      </c>
    </row>
    <row r="17" spans="1:6" ht="15" customHeight="1" x14ac:dyDescent="0.25">
      <c r="A17" s="51" t="s">
        <v>7</v>
      </c>
      <c r="B17" s="59" t="s">
        <v>4</v>
      </c>
      <c r="C17" s="59" t="s">
        <v>4</v>
      </c>
      <c r="D17" s="59" t="s">
        <v>4</v>
      </c>
      <c r="E17" s="59" t="s">
        <v>4</v>
      </c>
      <c r="F17" s="59" t="s">
        <v>4</v>
      </c>
    </row>
    <row r="18" spans="1:6" ht="15" customHeight="1" x14ac:dyDescent="0.25">
      <c r="A18" s="77" t="s">
        <v>187</v>
      </c>
      <c r="B18" s="58" t="s">
        <v>4</v>
      </c>
      <c r="C18" s="58" t="s">
        <v>4</v>
      </c>
      <c r="D18" s="58" t="s">
        <v>4</v>
      </c>
      <c r="E18" s="58" t="s">
        <v>4</v>
      </c>
      <c r="F18" s="58" t="s">
        <v>4</v>
      </c>
    </row>
    <row r="19" spans="1:6" ht="15" customHeight="1" x14ac:dyDescent="0.25">
      <c r="A19" s="77" t="s">
        <v>138</v>
      </c>
      <c r="B19" s="58" t="s">
        <v>4</v>
      </c>
      <c r="C19" s="58" t="s">
        <v>4</v>
      </c>
      <c r="D19" s="58" t="s">
        <v>4</v>
      </c>
      <c r="E19" s="58" t="s">
        <v>4</v>
      </c>
      <c r="F19" s="58" t="s">
        <v>4</v>
      </c>
    </row>
    <row r="20" spans="1:6" ht="15" customHeight="1" x14ac:dyDescent="0.25">
      <c r="A20" s="51" t="s">
        <v>8</v>
      </c>
      <c r="B20" s="59">
        <v>6249853</v>
      </c>
      <c r="C20" s="59">
        <v>8381670</v>
      </c>
      <c r="D20" s="59">
        <v>8155040</v>
      </c>
      <c r="E20" s="59">
        <f>SUM(E8,E5,E2)</f>
        <v>7440901.1105779996</v>
      </c>
      <c r="F20" s="59">
        <f>SUM(F8,F5,F2)</f>
        <v>5345374.7251249999</v>
      </c>
    </row>
    <row r="21" spans="1:6" ht="15" customHeight="1" x14ac:dyDescent="0.25">
      <c r="A21" s="91"/>
      <c r="B21" s="92"/>
      <c r="C21" s="92"/>
      <c r="D21" s="92"/>
      <c r="E21" s="92"/>
      <c r="F21" s="93"/>
    </row>
    <row r="22" spans="1:6" ht="105.75" customHeight="1" x14ac:dyDescent="0.25">
      <c r="A22" s="105" t="s">
        <v>193</v>
      </c>
      <c r="B22" s="105"/>
      <c r="C22" s="105"/>
      <c r="D22" s="105"/>
      <c r="E22" s="105"/>
      <c r="F22" s="105"/>
    </row>
    <row r="23" spans="1:6" ht="15" customHeight="1" x14ac:dyDescent="0.25">
      <c r="A23" s="105" t="s">
        <v>13</v>
      </c>
      <c r="B23" s="105"/>
      <c r="C23" s="105"/>
      <c r="D23" s="105"/>
      <c r="E23" s="105"/>
      <c r="F23" s="105"/>
    </row>
    <row r="24" spans="1:6" ht="14.25" customHeight="1" x14ac:dyDescent="0.25">
      <c r="A24" s="105" t="s">
        <v>14</v>
      </c>
      <c r="B24" s="105"/>
      <c r="C24" s="105"/>
      <c r="D24" s="105"/>
      <c r="E24" s="105"/>
      <c r="F24" s="105"/>
    </row>
    <row r="25" spans="1:6" ht="15.75" customHeight="1" x14ac:dyDescent="0.25">
      <c r="A25" s="105" t="s">
        <v>11</v>
      </c>
      <c r="B25" s="105"/>
      <c r="C25" s="105"/>
      <c r="D25" s="105"/>
      <c r="E25" s="105"/>
      <c r="F25" s="105"/>
    </row>
    <row r="26" spans="1:6" ht="27"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7" sqref="D17"/>
    </sheetView>
  </sheetViews>
  <sheetFormatPr defaultRowHeight="15" x14ac:dyDescent="0.25"/>
  <cols>
    <col min="1" max="1" width="24.7109375" customWidth="1"/>
    <col min="2" max="4" width="14.7109375" customWidth="1"/>
  </cols>
  <sheetData>
    <row r="1" spans="1:4" x14ac:dyDescent="0.25">
      <c r="A1" s="78" t="s">
        <v>63</v>
      </c>
      <c r="B1" s="78" t="s">
        <v>64</v>
      </c>
      <c r="C1" s="78" t="s">
        <v>1</v>
      </c>
      <c r="D1" s="78" t="s">
        <v>8</v>
      </c>
    </row>
    <row r="2" spans="1:4" x14ac:dyDescent="0.25">
      <c r="A2" s="17" t="s">
        <v>65</v>
      </c>
      <c r="B2" s="74">
        <v>118988874</v>
      </c>
      <c r="C2" s="74">
        <v>69441402</v>
      </c>
      <c r="D2" s="74">
        <v>188430276</v>
      </c>
    </row>
    <row r="3" spans="1:4" x14ac:dyDescent="0.25">
      <c r="A3" s="18" t="s">
        <v>15</v>
      </c>
      <c r="B3" s="74">
        <v>47551100</v>
      </c>
      <c r="C3" s="74">
        <v>7775986</v>
      </c>
      <c r="D3" s="74">
        <v>55327086</v>
      </c>
    </row>
    <row r="4" spans="1:4" x14ac:dyDescent="0.25">
      <c r="A4" s="18" t="s">
        <v>18</v>
      </c>
      <c r="B4" s="74">
        <v>32999875</v>
      </c>
      <c r="C4" s="74">
        <v>10146079</v>
      </c>
      <c r="D4" s="74">
        <v>43145954</v>
      </c>
    </row>
    <row r="5" spans="1:4" x14ac:dyDescent="0.25">
      <c r="A5" s="18" t="s">
        <v>21</v>
      </c>
      <c r="B5" s="74">
        <v>0</v>
      </c>
      <c r="C5" s="74">
        <v>20539199</v>
      </c>
      <c r="D5" s="74">
        <v>20539199</v>
      </c>
    </row>
    <row r="6" spans="1:4" x14ac:dyDescent="0.25">
      <c r="A6" s="19" t="s">
        <v>66</v>
      </c>
      <c r="B6" s="74">
        <v>6489178</v>
      </c>
      <c r="C6" s="74">
        <v>24136413</v>
      </c>
      <c r="D6" s="74">
        <v>30625590</v>
      </c>
    </row>
    <row r="7" spans="1:4" x14ac:dyDescent="0.25">
      <c r="A7" s="20" t="s">
        <v>8</v>
      </c>
      <c r="B7" s="75">
        <v>206029027</v>
      </c>
      <c r="C7" s="75">
        <v>132039079</v>
      </c>
      <c r="D7" s="75">
        <v>338068105</v>
      </c>
    </row>
    <row r="8" spans="1:4" ht="34.5" customHeight="1" x14ac:dyDescent="0.25">
      <c r="A8" s="106" t="s">
        <v>67</v>
      </c>
      <c r="B8" s="106"/>
      <c r="C8" s="106"/>
      <c r="D8" s="106"/>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9" sqref="A1:I9"/>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78" t="s">
        <v>63</v>
      </c>
      <c r="B1" s="37" t="s">
        <v>25</v>
      </c>
      <c r="C1" s="37" t="s">
        <v>68</v>
      </c>
      <c r="D1" s="37" t="s">
        <v>23</v>
      </c>
      <c r="E1" s="37" t="s">
        <v>24</v>
      </c>
      <c r="F1" s="37" t="s">
        <v>69</v>
      </c>
      <c r="G1" s="37" t="s">
        <v>26</v>
      </c>
      <c r="H1" s="37" t="s">
        <v>70</v>
      </c>
      <c r="I1" s="37" t="s">
        <v>8</v>
      </c>
    </row>
    <row r="2" spans="1:9" x14ac:dyDescent="0.25">
      <c r="A2" s="18" t="s">
        <v>32</v>
      </c>
      <c r="B2" s="62">
        <v>7801931</v>
      </c>
      <c r="C2" s="62">
        <v>578040</v>
      </c>
      <c r="D2" s="62">
        <v>2504993</v>
      </c>
      <c r="E2" s="62">
        <v>1942699</v>
      </c>
      <c r="F2" s="62">
        <v>397658</v>
      </c>
      <c r="G2" s="62">
        <v>145897</v>
      </c>
      <c r="H2" s="62">
        <v>235028</v>
      </c>
      <c r="I2" s="62">
        <v>13606247</v>
      </c>
    </row>
    <row r="3" spans="1:9" x14ac:dyDescent="0.25">
      <c r="A3" s="17" t="s">
        <v>65</v>
      </c>
      <c r="B3" s="62">
        <v>73225604</v>
      </c>
      <c r="C3" s="62">
        <v>61421197</v>
      </c>
      <c r="D3" s="62">
        <v>13091118</v>
      </c>
      <c r="E3" s="62">
        <v>17615283</v>
      </c>
      <c r="F3" s="62">
        <v>5336848</v>
      </c>
      <c r="G3" s="62">
        <v>4778730</v>
      </c>
      <c r="H3" s="62">
        <v>12961495</v>
      </c>
      <c r="I3" s="62">
        <v>188430276</v>
      </c>
    </row>
    <row r="4" spans="1:9" x14ac:dyDescent="0.25">
      <c r="A4" s="18" t="s">
        <v>15</v>
      </c>
      <c r="B4" s="62">
        <v>16159519</v>
      </c>
      <c r="C4" s="62">
        <v>26346152</v>
      </c>
      <c r="D4" s="62">
        <v>8651559</v>
      </c>
      <c r="E4" s="62">
        <v>9806</v>
      </c>
      <c r="F4" s="62">
        <v>297605</v>
      </c>
      <c r="G4" s="62">
        <v>49229</v>
      </c>
      <c r="H4" s="62">
        <v>3813216</v>
      </c>
      <c r="I4" s="62">
        <v>55327086</v>
      </c>
    </row>
    <row r="5" spans="1:9" x14ac:dyDescent="0.25">
      <c r="A5" s="18" t="s">
        <v>18</v>
      </c>
      <c r="B5" s="62">
        <v>5856688</v>
      </c>
      <c r="C5" s="62">
        <v>27114553</v>
      </c>
      <c r="D5" s="62">
        <v>6515724</v>
      </c>
      <c r="E5" s="62">
        <v>111570</v>
      </c>
      <c r="F5" s="62">
        <v>1458915</v>
      </c>
      <c r="G5" s="62">
        <v>1205850</v>
      </c>
      <c r="H5" s="62">
        <v>882653</v>
      </c>
      <c r="I5" s="62">
        <v>43145954</v>
      </c>
    </row>
    <row r="6" spans="1:9" x14ac:dyDescent="0.25">
      <c r="A6" s="18" t="s">
        <v>21</v>
      </c>
      <c r="B6" s="62">
        <v>8304133</v>
      </c>
      <c r="C6" s="62">
        <v>7820614</v>
      </c>
      <c r="D6" s="62">
        <v>1456007</v>
      </c>
      <c r="E6" s="62">
        <v>2265544</v>
      </c>
      <c r="F6" s="62">
        <v>392854</v>
      </c>
      <c r="G6" s="62">
        <v>21938</v>
      </c>
      <c r="H6" s="62">
        <v>278108</v>
      </c>
      <c r="I6" s="62">
        <v>20539199</v>
      </c>
    </row>
    <row r="7" spans="1:9" x14ac:dyDescent="0.25">
      <c r="A7" s="19" t="s">
        <v>66</v>
      </c>
      <c r="B7" s="62">
        <v>9159514</v>
      </c>
      <c r="C7" s="62">
        <v>5909227</v>
      </c>
      <c r="D7" s="62">
        <v>1192165</v>
      </c>
      <c r="E7" s="62">
        <v>305837</v>
      </c>
      <c r="F7" s="62">
        <v>122716</v>
      </c>
      <c r="G7" s="62">
        <v>98280</v>
      </c>
      <c r="H7" s="62">
        <v>231606</v>
      </c>
      <c r="I7" s="62">
        <v>17019343</v>
      </c>
    </row>
    <row r="8" spans="1:9" x14ac:dyDescent="0.25">
      <c r="A8" s="22" t="s">
        <v>8</v>
      </c>
      <c r="B8" s="66">
        <v>120507389</v>
      </c>
      <c r="C8" s="66">
        <v>129189783</v>
      </c>
      <c r="D8" s="66">
        <v>33411566</v>
      </c>
      <c r="E8" s="66">
        <v>22250739</v>
      </c>
      <c r="F8" s="66">
        <v>8006596</v>
      </c>
      <c r="G8" s="66">
        <v>6299924</v>
      </c>
      <c r="H8" s="66">
        <v>18402106</v>
      </c>
      <c r="I8" s="66">
        <v>338068105</v>
      </c>
    </row>
    <row r="9" spans="1:9" ht="19.5" customHeight="1" x14ac:dyDescent="0.25">
      <c r="A9" s="107" t="s">
        <v>71</v>
      </c>
      <c r="B9" s="107"/>
      <c r="C9" s="107"/>
      <c r="D9" s="107"/>
      <c r="E9" s="107"/>
      <c r="F9" s="107"/>
      <c r="G9" s="107"/>
      <c r="H9" s="107"/>
      <c r="I9" s="107"/>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JRoberts</cp:lastModifiedBy>
  <dcterms:created xsi:type="dcterms:W3CDTF">2013-07-24T13:54:34Z</dcterms:created>
  <dcterms:modified xsi:type="dcterms:W3CDTF">2014-04-15T19:36:01Z</dcterms:modified>
</cp:coreProperties>
</file>